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mkar\Desktop\Final Family Plus\Final After Approval\Word\"/>
    </mc:Choice>
  </mc:AlternateContent>
  <bookViews>
    <workbookView xWindow="0" yWindow="0" windowWidth="20460" windowHeight="7590" tabRatio="871"/>
  </bookViews>
  <sheets>
    <sheet name="Individual" sheetId="39" r:id="rId1"/>
    <sheet name="Customer Level Option" sheetId="42" r:id="rId2"/>
    <sheet name="Loading and Discount" sheetId="26" r:id="rId3"/>
    <sheet name="Example for illustration" sheetId="41" r:id="rId4"/>
  </sheets>
  <definedNames>
    <definedName name="_xlnm._FilterDatabase" localSheetId="0" hidden="1">Individual!$G$9:$N$9</definedName>
    <definedName name="A1A10" localSheetId="1">#REF!</definedName>
    <definedName name="A1A10" localSheetId="3">#REF!</definedName>
    <definedName name="A1A10" localSheetId="0">Individual!$A$3</definedName>
    <definedName name="A1A10">#REF!</definedName>
    <definedName name="_xlnm.Print_Area" localSheetId="1">'Customer Level Option'!$A$2:$E$12</definedName>
    <definedName name="_xlnm.Print_Area" localSheetId="3">'Example for illustration'!$C$2:$J$47</definedName>
    <definedName name="_xlnm.Print_Area" localSheetId="0">Individual!$A$2:$S$94</definedName>
    <definedName name="_xlnm.Print_Area" localSheetId="2">'Loading and Discount'!$A$2:$G$24</definedName>
    <definedName name="_xlnm.Print_Titles" localSheetId="0">Individual!$3:$8</definedName>
  </definedNames>
  <calcPr calcId="162913"/>
</workbook>
</file>

<file path=xl/calcChain.xml><?xml version="1.0" encoding="utf-8"?>
<calcChain xmlns="http://schemas.openxmlformats.org/spreadsheetml/2006/main">
  <c r="G37" i="41" l="1"/>
  <c r="G22" i="41" l="1"/>
  <c r="G38" i="41" l="1"/>
  <c r="I33" i="41"/>
  <c r="G23" i="41"/>
  <c r="H23" i="41"/>
  <c r="I23" i="41"/>
  <c r="G24" i="41"/>
  <c r="H24" i="41"/>
  <c r="I24" i="41"/>
  <c r="G25" i="41"/>
  <c r="H25" i="41"/>
  <c r="I25" i="41"/>
  <c r="G26" i="41"/>
  <c r="H26" i="41"/>
  <c r="I26" i="41"/>
  <c r="H22" i="41"/>
  <c r="I22" i="41"/>
  <c r="I27" i="41" l="1"/>
  <c r="H27" i="41"/>
  <c r="G27" i="41" l="1"/>
  <c r="I32" i="41" l="1"/>
  <c r="I34" i="41" s="1"/>
  <c r="I39" i="41" l="1"/>
  <c r="G39" i="41"/>
  <c r="G44" i="41" s="1"/>
  <c r="I35" i="41"/>
  <c r="G40" i="41" l="1"/>
  <c r="I44" i="41" s="1"/>
</calcChain>
</file>

<file path=xl/sharedStrings.xml><?xml version="1.0" encoding="utf-8"?>
<sst xmlns="http://schemas.openxmlformats.org/spreadsheetml/2006/main" count="168" uniqueCount="86">
  <si>
    <t>91 days</t>
  </si>
  <si>
    <t>85+</t>
  </si>
  <si>
    <t>Zone Categorization</t>
  </si>
  <si>
    <t>Cities</t>
  </si>
  <si>
    <t>Discount</t>
  </si>
  <si>
    <t>Delhi (NCR), Mumbai including Suburbs, Chennai, Bengaluru, Hyderabad, Kolkata, Pune, Gujarat</t>
  </si>
  <si>
    <t>Rest of India</t>
  </si>
  <si>
    <t>Discount for multi-year policy period</t>
  </si>
  <si>
    <t>Policy Period</t>
  </si>
  <si>
    <t>1 Year</t>
  </si>
  <si>
    <t>2 Year</t>
  </si>
  <si>
    <t>3 Year</t>
  </si>
  <si>
    <t>Sum Insured</t>
  </si>
  <si>
    <t>Limit/Day</t>
  </si>
  <si>
    <t>Zonal Discount (not applicable on Hospital Cash Benefit)</t>
  </si>
  <si>
    <t>Age (yrs)</t>
  </si>
  <si>
    <t>2-5</t>
  </si>
  <si>
    <t>6-9</t>
  </si>
  <si>
    <t>10+</t>
  </si>
  <si>
    <t>Option for Hospital Cash Benefit</t>
  </si>
  <si>
    <t>Mother</t>
  </si>
  <si>
    <t>Floater SI</t>
  </si>
  <si>
    <t>Individual SI</t>
  </si>
  <si>
    <t>Proposer City</t>
  </si>
  <si>
    <t xml:space="preserve">Member </t>
  </si>
  <si>
    <t>Relationship</t>
  </si>
  <si>
    <t>Member 1</t>
  </si>
  <si>
    <t>Member 2</t>
  </si>
  <si>
    <t>Member 3</t>
  </si>
  <si>
    <t>Son</t>
  </si>
  <si>
    <t>Member 4</t>
  </si>
  <si>
    <t>Daughter-in-law</t>
  </si>
  <si>
    <t>Member 5</t>
  </si>
  <si>
    <t>Individual Sum Insured</t>
  </si>
  <si>
    <t>Floater Sum Insured</t>
  </si>
  <si>
    <t>Premium Calculation - Illustration</t>
  </si>
  <si>
    <t>Loading % at Zone 1 Table premium for Individual SI</t>
  </si>
  <si>
    <t>No. Of Lives in a Policy</t>
  </si>
  <si>
    <t>For Zone 1 (Discount on table premium rates)</t>
  </si>
  <si>
    <t>For Zone 2 (Discount on table premium rates)</t>
  </si>
  <si>
    <t>Individual Sum Insured Premium rate tables - (Zone 1 rates without optional benefits)</t>
  </si>
  <si>
    <t>Individual Sum Insured Premium rates are based on the age of the insured person.</t>
  </si>
  <si>
    <t>Multiplicative factors for Floater Sum Insured</t>
  </si>
  <si>
    <t>Agra</t>
  </si>
  <si>
    <t>Father (Proposer)</t>
  </si>
  <si>
    <t>TOTAL</t>
  </si>
  <si>
    <t>Step 2: Apply Floater SI factor based on Individual &amp; Floater SI and number of persons in a policy on total premium calculated in Step 1.</t>
  </si>
  <si>
    <t>Total Premium for Individual and Floater SI</t>
  </si>
  <si>
    <t>Age (in years)</t>
  </si>
  <si>
    <t>Step 1: Get premium for the Individual SI from the Individual SI Premium Table for Zone 1 and add to find the total Individual SI premium.</t>
  </si>
  <si>
    <t>Total Premium for Individual SI (from Step 1)</t>
  </si>
  <si>
    <t>Grandson</t>
  </si>
  <si>
    <t>GST</t>
  </si>
  <si>
    <t>Step 4: Apply GST</t>
  </si>
  <si>
    <t>Loading for emi policy period</t>
  </si>
  <si>
    <t>EMI Options</t>
  </si>
  <si>
    <t>Loading</t>
  </si>
  <si>
    <t>Monthly</t>
  </si>
  <si>
    <t>Quarterly</t>
  </si>
  <si>
    <t>Half  Yearly</t>
  </si>
  <si>
    <t>Premium Rate Table for Family Plus (in INR Exclusive of Goods and Service tax)</t>
  </si>
  <si>
    <t>Individual SI Premium (Year 1)</t>
  </si>
  <si>
    <t>Individual SI Premium (Year 2)</t>
  </si>
  <si>
    <t>Individual SI Premium (Year 3)</t>
  </si>
  <si>
    <t>Multi-Year Policy discount</t>
  </si>
  <si>
    <t>Annexure II: Gross Premium Rate Table</t>
  </si>
  <si>
    <t>2 Lakhs</t>
  </si>
  <si>
    <t>3 Lakhs</t>
  </si>
  <si>
    <t>5 Lakhs</t>
  </si>
  <si>
    <t>10 Lakhs</t>
  </si>
  <si>
    <t>15 Lakhs</t>
  </si>
  <si>
    <t>Individual Sum Insured - 2 Lakhs</t>
  </si>
  <si>
    <t>4 Lakhs</t>
  </si>
  <si>
    <t>20 Lakhs</t>
  </si>
  <si>
    <t>25 Lakhs</t>
  </si>
  <si>
    <t>50 Lakhs</t>
  </si>
  <si>
    <t>Individual Sum Insured - 3 Lakhs</t>
  </si>
  <si>
    <t>Individual Sum Insured - 5 Lakhs</t>
  </si>
  <si>
    <t>Individual Sum Insured - 10 Lakhs</t>
  </si>
  <si>
    <t>Individual Sum Insured - 15 Lakhs</t>
  </si>
  <si>
    <t>Floater SI Factor for Individual SI of 10 Lakhs, Floater SI of 10 Lakhs and a 5-member policy</t>
  </si>
  <si>
    <t>Step 3: Apply Discounts, if Applicable</t>
  </si>
  <si>
    <t>Zonal Discount</t>
  </si>
  <si>
    <t>Total Premium after Discounts</t>
  </si>
  <si>
    <t>Total Premium (After GST)</t>
  </si>
  <si>
    <t>UIN: RSAHLIP22200V032122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</si>
</sst>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 * #,##0_ ;_ * \-#,##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Fill="1" applyAlignment="1">
      <alignment horizontal="left"/>
    </xf>
    <xf numFmtId="0" fontId="11" fillId="0" borderId="0" xfId="0" applyFont="1" applyAlignment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9" fontId="13" fillId="0" borderId="0" xfId="15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1" fillId="0" borderId="0" xfId="0" applyFont="1"/>
    <xf numFmtId="0" fontId="17" fillId="0" borderId="0" xfId="0" applyFont="1"/>
    <xf numFmtId="0" fontId="14" fillId="0" borderId="2" xfId="0" applyFont="1" applyBorder="1"/>
    <xf numFmtId="0" fontId="14" fillId="0" borderId="5" xfId="0" applyFont="1" applyBorder="1"/>
    <xf numFmtId="0" fontId="14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6" fontId="13" fillId="0" borderId="7" xfId="0" applyNumberFormat="1" applyFont="1" applyBorder="1" applyAlignment="1">
      <alignment horizontal="center"/>
    </xf>
    <xf numFmtId="0" fontId="11" fillId="0" borderId="0" xfId="0" applyFont="1" applyBorder="1"/>
    <xf numFmtId="0" fontId="15" fillId="0" borderId="0" xfId="0" applyFont="1" applyBorder="1"/>
    <xf numFmtId="0" fontId="13" fillId="0" borderId="8" xfId="0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3" fontId="13" fillId="0" borderId="6" xfId="17" applyNumberFormat="1" applyFont="1" applyBorder="1" applyAlignment="1">
      <alignment horizontal="center" shrinkToFit="1"/>
    </xf>
    <xf numFmtId="0" fontId="17" fillId="0" borderId="0" xfId="0" applyFont="1" applyBorder="1"/>
    <xf numFmtId="3" fontId="13" fillId="0" borderId="0" xfId="17" applyNumberFormat="1" applyFont="1" applyBorder="1" applyAlignment="1">
      <alignment horizontal="center" shrinkToFit="1"/>
    </xf>
    <xf numFmtId="0" fontId="14" fillId="0" borderId="2" xfId="0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2" fillId="0" borderId="0" xfId="0" applyFont="1" applyFill="1"/>
    <xf numFmtId="165" fontId="10" fillId="0" borderId="0" xfId="1" applyNumberFormat="1" applyFont="1" applyFill="1"/>
    <xf numFmtId="0" fontId="2" fillId="2" borderId="1" xfId="0" applyFont="1" applyFill="1" applyBorder="1" applyAlignment="1">
      <alignment horizontal="right"/>
    </xf>
    <xf numFmtId="0" fontId="2" fillId="0" borderId="0" xfId="0" applyFont="1"/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1" applyFont="1"/>
    <xf numFmtId="0" fontId="19" fillId="0" borderId="0" xfId="0" applyFont="1"/>
    <xf numFmtId="0" fontId="2" fillId="0" borderId="0" xfId="0" applyFont="1" applyFill="1" applyBorder="1"/>
    <xf numFmtId="0" fontId="19" fillId="0" borderId="0" xfId="0" applyFont="1" applyFill="1" applyBorder="1"/>
    <xf numFmtId="164" fontId="19" fillId="0" borderId="0" xfId="1" applyFont="1" applyFill="1" applyBorder="1"/>
    <xf numFmtId="0" fontId="2" fillId="2" borderId="6" xfId="0" applyFont="1" applyFill="1" applyBorder="1" applyAlignment="1">
      <alignment horizontal="right"/>
    </xf>
    <xf numFmtId="16" fontId="19" fillId="0" borderId="6" xfId="0" quotePrefix="1" applyNumberFormat="1" applyFont="1" applyBorder="1"/>
    <xf numFmtId="164" fontId="19" fillId="0" borderId="6" xfId="1" applyNumberFormat="1" applyFont="1" applyBorder="1"/>
    <xf numFmtId="0" fontId="19" fillId="0" borderId="6" xfId="0" quotePrefix="1" applyFont="1" applyBorder="1"/>
    <xf numFmtId="0" fontId="19" fillId="0" borderId="6" xfId="0" applyFont="1" applyBorder="1"/>
    <xf numFmtId="165" fontId="3" fillId="0" borderId="0" xfId="1" applyNumberFormat="1" applyFont="1"/>
    <xf numFmtId="1" fontId="3" fillId="0" borderId="0" xfId="0" applyNumberFormat="1" applyFont="1"/>
    <xf numFmtId="164" fontId="3" fillId="0" borderId="0" xfId="1" applyFont="1"/>
    <xf numFmtId="0" fontId="0" fillId="0" borderId="6" xfId="0" applyBorder="1"/>
    <xf numFmtId="167" fontId="0" fillId="0" borderId="6" xfId="17" applyNumberFormat="1" applyFont="1" applyBorder="1"/>
    <xf numFmtId="43" fontId="0" fillId="0" borderId="0" xfId="0" applyNumberFormat="1"/>
    <xf numFmtId="9" fontId="13" fillId="0" borderId="7" xfId="15" applyNumberFormat="1" applyFont="1" applyBorder="1" applyAlignment="1">
      <alignment horizontal="center"/>
    </xf>
    <xf numFmtId="0" fontId="2" fillId="0" borderId="6" xfId="0" applyFont="1" applyBorder="1"/>
    <xf numFmtId="0" fontId="20" fillId="0" borderId="6" xfId="0" applyFont="1" applyFill="1" applyBorder="1"/>
    <xf numFmtId="167" fontId="0" fillId="0" borderId="0" xfId="17" applyNumberFormat="1" applyFont="1"/>
    <xf numFmtId="167" fontId="0" fillId="0" borderId="0" xfId="0" applyNumberFormat="1"/>
    <xf numFmtId="0" fontId="0" fillId="0" borderId="0" xfId="0" applyBorder="1"/>
    <xf numFmtId="167" fontId="0" fillId="0" borderId="0" xfId="17" applyNumberFormat="1" applyFont="1" applyBorder="1"/>
    <xf numFmtId="165" fontId="0" fillId="0" borderId="0" xfId="18" applyNumberFormat="1" applyFont="1"/>
    <xf numFmtId="165" fontId="2" fillId="0" borderId="0" xfId="18" applyNumberFormat="1" applyFont="1"/>
    <xf numFmtId="0" fontId="2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Border="1"/>
    <xf numFmtId="164" fontId="19" fillId="0" borderId="0" xfId="1" applyNumberFormat="1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0" xfId="0" applyFont="1" applyBorder="1"/>
    <xf numFmtId="0" fontId="0" fillId="0" borderId="21" xfId="0" applyBorder="1"/>
    <xf numFmtId="0" fontId="5" fillId="0" borderId="0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9" fontId="13" fillId="0" borderId="0" xfId="0" applyNumberFormat="1" applyFont="1" applyBorder="1" applyAlignment="1">
      <alignment horizontal="center"/>
    </xf>
    <xf numFmtId="3" fontId="13" fillId="0" borderId="9" xfId="17" applyNumberFormat="1" applyFont="1" applyBorder="1" applyAlignment="1">
      <alignment horizontal="center" shrinkToFit="1"/>
    </xf>
    <xf numFmtId="9" fontId="13" fillId="0" borderId="10" xfId="15" applyNumberFormat="1" applyFont="1" applyBorder="1" applyAlignment="1">
      <alignment horizontal="center"/>
    </xf>
    <xf numFmtId="0" fontId="0" fillId="4" borderId="0" xfId="0" applyFill="1"/>
    <xf numFmtId="0" fontId="2" fillId="0" borderId="6" xfId="0" applyFont="1" applyBorder="1" applyAlignment="1">
      <alignment horizontal="right"/>
    </xf>
    <xf numFmtId="167" fontId="0" fillId="0" borderId="0" xfId="0" applyNumberFormat="1" applyBorder="1"/>
    <xf numFmtId="167" fontId="2" fillId="0" borderId="0" xfId="0" applyNumberFormat="1" applyFont="1" applyBorder="1"/>
    <xf numFmtId="0" fontId="2" fillId="0" borderId="0" xfId="0" applyFont="1" applyBorder="1" applyAlignment="1"/>
    <xf numFmtId="0" fontId="0" fillId="0" borderId="13" xfId="0" applyBorder="1"/>
    <xf numFmtId="0" fontId="20" fillId="0" borderId="11" xfId="0" applyFont="1" applyFill="1" applyBorder="1"/>
    <xf numFmtId="0" fontId="2" fillId="0" borderId="12" xfId="0" applyFont="1" applyBorder="1" applyAlignment="1">
      <alignment horizontal="left"/>
    </xf>
    <xf numFmtId="167" fontId="2" fillId="0" borderId="14" xfId="17" applyNumberFormat="1" applyFont="1" applyBorder="1"/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167" fontId="22" fillId="0" borderId="0" xfId="0" applyNumberFormat="1" applyFont="1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1" applyFont="1" applyBorder="1"/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/>
    <xf numFmtId="0" fontId="2" fillId="0" borderId="6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9" fontId="13" fillId="0" borderId="7" xfId="0" applyNumberFormat="1" applyFont="1" applyBorder="1" applyAlignment="1">
      <alignment horizontal="center"/>
    </xf>
    <xf numFmtId="9" fontId="13" fillId="0" borderId="10" xfId="0" applyNumberFormat="1" applyFont="1" applyBorder="1" applyAlignment="1">
      <alignment horizontal="center"/>
    </xf>
    <xf numFmtId="0" fontId="23" fillId="0" borderId="0" xfId="0" applyFont="1" applyBorder="1"/>
    <xf numFmtId="0" fontId="2" fillId="5" borderId="0" xfId="0" applyFont="1" applyFill="1" applyBorder="1"/>
    <xf numFmtId="167" fontId="0" fillId="5" borderId="0" xfId="17" applyNumberFormat="1" applyFont="1" applyFill="1" applyBorder="1"/>
    <xf numFmtId="43" fontId="0" fillId="5" borderId="0" xfId="17" applyFont="1" applyFill="1" applyBorder="1"/>
    <xf numFmtId="0" fontId="0" fillId="5" borderId="0" xfId="0" applyFill="1"/>
    <xf numFmtId="0" fontId="0" fillId="5" borderId="0" xfId="0" applyFill="1" applyBorder="1"/>
    <xf numFmtId="9" fontId="0" fillId="5" borderId="0" xfId="0" applyNumberFormat="1" applyFill="1"/>
    <xf numFmtId="9" fontId="0" fillId="5" borderId="0" xfId="15" applyFont="1" applyFill="1" applyBorder="1"/>
    <xf numFmtId="43" fontId="2" fillId="5" borderId="0" xfId="17" applyFont="1" applyFill="1" applyBorder="1"/>
    <xf numFmtId="167" fontId="2" fillId="5" borderId="0" xfId="17" applyNumberFormat="1" applyFont="1" applyFill="1" applyBorder="1"/>
    <xf numFmtId="167" fontId="22" fillId="5" borderId="0" xfId="0" applyNumberFormat="1" applyFont="1" applyFill="1" applyBorder="1"/>
    <xf numFmtId="9" fontId="0" fillId="5" borderId="0" xfId="0" applyNumberFormat="1" applyFill="1" applyBorder="1"/>
    <xf numFmtId="43" fontId="2" fillId="5" borderId="0" xfId="17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3" borderId="16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9" fontId="13" fillId="0" borderId="6" xfId="0" applyNumberFormat="1" applyFont="1" applyBorder="1" applyAlignment="1">
      <alignment horizontal="center"/>
    </xf>
    <xf numFmtId="9" fontId="13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19">
    <cellStyle name="Comma" xfId="1" builtinId="3"/>
    <cellStyle name="Comma 2" xfId="2"/>
    <cellStyle name="Comma 2 2" xfId="16"/>
    <cellStyle name="Comma 2 3" xfId="18"/>
    <cellStyle name="Comma 3" xfId="3"/>
    <cellStyle name="Comma 4" xfId="17"/>
    <cellStyle name="Comma 7" xfId="4"/>
    <cellStyle name="Hyperlink 2" xfId="5"/>
    <cellStyle name="Normal" xfId="0" builtinId="0"/>
    <cellStyle name="Normal 12" xfId="6"/>
    <cellStyle name="Normal 2" xfId="7"/>
    <cellStyle name="Normal 3" xfId="8"/>
    <cellStyle name="Normal 4" xfId="9"/>
    <cellStyle name="Normal 7" xfId="10"/>
    <cellStyle name="Percent" xfId="15" builtinId="5"/>
    <cellStyle name="Percent 2" xfId="11"/>
    <cellStyle name="Percent 2 5" xfId="12"/>
    <cellStyle name="Percent 4" xfId="13"/>
    <cellStyle name="Percent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showGridLines="0" tabSelected="1" view="pageBreakPreview" zoomScaleSheetLayoutView="100" workbookViewId="0">
      <selection activeCell="J7" sqref="J7"/>
    </sheetView>
  </sheetViews>
  <sheetFormatPr defaultRowHeight="15" x14ac:dyDescent="0.25"/>
  <cols>
    <col min="1" max="1" width="1.85546875" customWidth="1"/>
    <col min="2" max="7" width="16.140625" customWidth="1"/>
    <col min="8" max="8" width="5.42578125" customWidth="1"/>
    <col min="9" max="9" width="6.140625" customWidth="1"/>
    <col min="10" max="10" width="15.140625" customWidth="1"/>
    <col min="11" max="18" width="12.7109375" customWidth="1"/>
    <col min="20" max="20" width="12" customWidth="1"/>
    <col min="33" max="33" width="11.5703125" customWidth="1"/>
  </cols>
  <sheetData>
    <row r="1" spans="1:19" ht="21" x14ac:dyDescent="0.35">
      <c r="A1" s="2" t="s">
        <v>85</v>
      </c>
      <c r="B1" s="2"/>
      <c r="C1" s="2"/>
      <c r="D1" s="2"/>
      <c r="E1" s="116"/>
      <c r="F1" s="116"/>
      <c r="G1" s="116"/>
      <c r="H1" s="116"/>
      <c r="I1" s="2"/>
      <c r="J1" s="2"/>
      <c r="K1" s="2"/>
      <c r="L1" s="2"/>
      <c r="M1" s="2"/>
      <c r="N1" s="2"/>
    </row>
    <row r="2" spans="1:19" ht="21" x14ac:dyDescent="0.35">
      <c r="A2" s="123" t="s">
        <v>65</v>
      </c>
      <c r="B2" s="123"/>
      <c r="C2" s="123"/>
      <c r="D2" s="123"/>
      <c r="E2" s="123"/>
      <c r="F2" s="123"/>
      <c r="G2" s="123"/>
      <c r="H2" s="123"/>
      <c r="I2" s="2"/>
      <c r="J2" s="2"/>
      <c r="K2" s="2"/>
      <c r="L2" s="2"/>
      <c r="M2" s="2"/>
      <c r="N2" s="2"/>
    </row>
    <row r="3" spans="1:19" ht="18.75" x14ac:dyDescent="0.3">
      <c r="A3" s="1" t="s">
        <v>60</v>
      </c>
      <c r="B3" s="1"/>
      <c r="N3" s="34"/>
    </row>
    <row r="4" spans="1:19" ht="15.75" x14ac:dyDescent="0.25">
      <c r="A4" s="117" t="s">
        <v>40</v>
      </c>
      <c r="B4" s="117"/>
      <c r="C4" s="117"/>
      <c r="D4" s="117"/>
      <c r="E4" s="117"/>
      <c r="F4" s="117"/>
      <c r="G4" s="117"/>
      <c r="H4" s="35"/>
      <c r="I4" s="35"/>
      <c r="J4" s="35"/>
      <c r="K4" s="35"/>
      <c r="L4" s="126" t="s">
        <v>42</v>
      </c>
      <c r="M4" s="126"/>
      <c r="N4" s="126"/>
      <c r="O4" s="126"/>
      <c r="P4" s="126"/>
      <c r="Q4" s="126"/>
    </row>
    <row r="5" spans="1:19" ht="18" customHeight="1" x14ac:dyDescent="0.25">
      <c r="A5" s="31" t="s">
        <v>41</v>
      </c>
      <c r="L5" s="126"/>
      <c r="M5" s="126"/>
      <c r="N5" s="126"/>
      <c r="O5" s="126"/>
      <c r="P5" s="126"/>
      <c r="Q5" s="126"/>
      <c r="R5" s="64"/>
    </row>
    <row r="6" spans="1:19" ht="17.45" customHeight="1" x14ac:dyDescent="0.25">
      <c r="A6" s="31"/>
      <c r="L6" s="95"/>
      <c r="M6" s="95"/>
      <c r="N6" s="95"/>
      <c r="O6" s="95"/>
      <c r="P6" s="95"/>
      <c r="Q6" s="95"/>
      <c r="R6" s="64"/>
    </row>
    <row r="7" spans="1:19" x14ac:dyDescent="0.25">
      <c r="A7" s="34"/>
      <c r="C7" s="124" t="s">
        <v>33</v>
      </c>
      <c r="D7" s="125"/>
      <c r="E7" s="125"/>
      <c r="F7" s="125"/>
      <c r="G7" s="125"/>
      <c r="J7" s="40" t="s">
        <v>71</v>
      </c>
      <c r="K7" s="41"/>
      <c r="L7" s="42"/>
      <c r="M7" s="42"/>
      <c r="N7" s="42"/>
      <c r="O7" s="42"/>
      <c r="P7" s="42"/>
      <c r="Q7" s="42"/>
      <c r="R7" s="42"/>
    </row>
    <row r="8" spans="1:19" x14ac:dyDescent="0.25">
      <c r="B8" s="63" t="s">
        <v>15</v>
      </c>
      <c r="C8" s="33" t="s">
        <v>66</v>
      </c>
      <c r="D8" s="33" t="s">
        <v>67</v>
      </c>
      <c r="E8" s="33" t="s">
        <v>68</v>
      </c>
      <c r="F8" s="33" t="s">
        <v>69</v>
      </c>
      <c r="G8" s="33" t="s">
        <v>70</v>
      </c>
      <c r="J8" s="118" t="s">
        <v>37</v>
      </c>
      <c r="K8" s="120" t="s">
        <v>34</v>
      </c>
      <c r="L8" s="121"/>
      <c r="M8" s="121"/>
      <c r="N8" s="121"/>
      <c r="O8" s="121"/>
      <c r="P8" s="121"/>
      <c r="Q8" s="121"/>
      <c r="R8" s="122"/>
    </row>
    <row r="9" spans="1:19" ht="15" customHeight="1" x14ac:dyDescent="0.25">
      <c r="B9" s="36" t="s">
        <v>0</v>
      </c>
      <c r="C9" s="32">
        <v>3680.5929648400011</v>
      </c>
      <c r="D9" s="32">
        <v>4310.2327435200023</v>
      </c>
      <c r="E9" s="32">
        <v>4876.3377060749999</v>
      </c>
      <c r="F9" s="32">
        <v>6587.6930611800017</v>
      </c>
      <c r="G9" s="32">
        <v>7392.1179400200008</v>
      </c>
      <c r="H9" s="32"/>
      <c r="I9" s="32"/>
      <c r="J9" s="119"/>
      <c r="K9" s="43" t="s">
        <v>67</v>
      </c>
      <c r="L9" s="43" t="s">
        <v>72</v>
      </c>
      <c r="M9" s="43" t="s">
        <v>68</v>
      </c>
      <c r="N9" s="43" t="s">
        <v>69</v>
      </c>
      <c r="O9" s="43" t="s">
        <v>70</v>
      </c>
      <c r="P9" s="43" t="s">
        <v>73</v>
      </c>
      <c r="Q9" s="43" t="s">
        <v>74</v>
      </c>
      <c r="R9" s="43" t="s">
        <v>75</v>
      </c>
      <c r="S9" s="37"/>
    </row>
    <row r="10" spans="1:19" ht="15" customHeight="1" x14ac:dyDescent="0.25">
      <c r="B10" s="36">
        <v>1</v>
      </c>
      <c r="C10" s="32">
        <v>3680.5929648400011</v>
      </c>
      <c r="D10" s="32">
        <v>4310.2327435200023</v>
      </c>
      <c r="E10" s="32">
        <v>4876.3377060749999</v>
      </c>
      <c r="F10" s="32">
        <v>6587.6930611800017</v>
      </c>
      <c r="G10" s="32">
        <v>7392.1179400200008</v>
      </c>
      <c r="H10" s="32"/>
      <c r="I10" s="32"/>
      <c r="J10" s="44" t="s">
        <v>16</v>
      </c>
      <c r="K10" s="45">
        <v>1.32</v>
      </c>
      <c r="L10" s="45">
        <v>1.36</v>
      </c>
      <c r="M10" s="45">
        <v>1.38</v>
      </c>
      <c r="N10" s="45">
        <v>1.44</v>
      </c>
      <c r="O10" s="45">
        <v>1.48</v>
      </c>
      <c r="P10" s="45">
        <v>1.53</v>
      </c>
      <c r="Q10" s="45">
        <v>1.64</v>
      </c>
      <c r="R10" s="45">
        <v>2.13</v>
      </c>
      <c r="S10" s="39"/>
    </row>
    <row r="11" spans="1:19" ht="15" customHeight="1" x14ac:dyDescent="0.25">
      <c r="B11" s="36">
        <v>2</v>
      </c>
      <c r="C11" s="32">
        <v>3680.5929648400011</v>
      </c>
      <c r="D11" s="32">
        <v>4310.2327435200023</v>
      </c>
      <c r="E11" s="32">
        <v>4876.3377060749999</v>
      </c>
      <c r="F11" s="32">
        <v>6587.6930611799999</v>
      </c>
      <c r="G11" s="32">
        <v>7392.1179400200008</v>
      </c>
      <c r="H11" s="32"/>
      <c r="I11" s="32"/>
      <c r="J11" s="46" t="s">
        <v>17</v>
      </c>
      <c r="K11" s="45">
        <v>1.25</v>
      </c>
      <c r="L11" s="45">
        <v>1.29</v>
      </c>
      <c r="M11" s="45">
        <v>1.31</v>
      </c>
      <c r="N11" s="45">
        <v>1.36</v>
      </c>
      <c r="O11" s="45">
        <v>1.38</v>
      </c>
      <c r="P11" s="45">
        <v>1.41</v>
      </c>
      <c r="Q11" s="45">
        <v>1.43</v>
      </c>
      <c r="R11" s="45">
        <v>1.62</v>
      </c>
      <c r="S11" s="39"/>
    </row>
    <row r="12" spans="1:19" ht="15" customHeight="1" x14ac:dyDescent="0.25">
      <c r="B12" s="36">
        <v>3</v>
      </c>
      <c r="C12" s="32">
        <v>3680.5929648400011</v>
      </c>
      <c r="D12" s="32">
        <v>4310.2327435200023</v>
      </c>
      <c r="E12" s="32">
        <v>4876.3377060749999</v>
      </c>
      <c r="F12" s="32">
        <v>6587.6930611800017</v>
      </c>
      <c r="G12" s="32">
        <v>7392.1179400200008</v>
      </c>
      <c r="H12" s="32"/>
      <c r="I12" s="32"/>
      <c r="J12" s="47" t="s">
        <v>18</v>
      </c>
      <c r="K12" s="45">
        <v>1.19</v>
      </c>
      <c r="L12" s="45">
        <v>1.22</v>
      </c>
      <c r="M12" s="45">
        <v>1.24</v>
      </c>
      <c r="N12" s="45">
        <v>1.29</v>
      </c>
      <c r="O12" s="45">
        <v>1.31</v>
      </c>
      <c r="P12" s="45">
        <v>1.33</v>
      </c>
      <c r="Q12" s="45">
        <v>1.35</v>
      </c>
      <c r="R12" s="45">
        <v>1.56</v>
      </c>
      <c r="S12" s="39"/>
    </row>
    <row r="13" spans="1:19" ht="15" customHeight="1" x14ac:dyDescent="0.25">
      <c r="B13" s="36">
        <v>4</v>
      </c>
      <c r="C13" s="32">
        <v>3680.5929648400011</v>
      </c>
      <c r="D13" s="32">
        <v>4310.2327435200023</v>
      </c>
      <c r="E13" s="32">
        <v>4876.3377060749999</v>
      </c>
      <c r="F13" s="32">
        <v>6587.6930611800017</v>
      </c>
      <c r="G13" s="32">
        <v>7392.1179400200017</v>
      </c>
      <c r="H13" s="32"/>
      <c r="I13" s="32"/>
      <c r="J13" s="65"/>
      <c r="K13" s="66"/>
      <c r="L13" s="66"/>
      <c r="M13" s="66"/>
      <c r="N13" s="66"/>
      <c r="O13" s="66"/>
      <c r="P13" s="66"/>
      <c r="Q13" s="66"/>
      <c r="R13" s="66"/>
      <c r="S13" s="39"/>
    </row>
    <row r="14" spans="1:19" ht="15" customHeight="1" x14ac:dyDescent="0.25">
      <c r="B14" s="36">
        <v>5</v>
      </c>
      <c r="C14" s="32">
        <v>3680.5929648400011</v>
      </c>
      <c r="D14" s="32">
        <v>4310.2327435200023</v>
      </c>
      <c r="E14" s="32">
        <v>4876.3377060749999</v>
      </c>
      <c r="F14" s="32">
        <v>6587.6930611800017</v>
      </c>
      <c r="G14" s="32">
        <v>7392.1179400200008</v>
      </c>
      <c r="H14" s="32"/>
      <c r="I14" s="32"/>
      <c r="J14" s="40" t="s">
        <v>76</v>
      </c>
      <c r="K14" s="39"/>
      <c r="L14" s="39"/>
      <c r="M14" s="39"/>
      <c r="N14" s="39"/>
      <c r="O14" s="39"/>
      <c r="P14" s="39"/>
      <c r="Q14" s="39"/>
      <c r="R14" s="39"/>
      <c r="S14" s="37"/>
    </row>
    <row r="15" spans="1:19" ht="15" customHeight="1" x14ac:dyDescent="0.25">
      <c r="B15" s="36">
        <v>6</v>
      </c>
      <c r="C15" s="32">
        <v>3680.5929648400011</v>
      </c>
      <c r="D15" s="32">
        <v>4310.2327435200023</v>
      </c>
      <c r="E15" s="32">
        <v>4876.3377060749999</v>
      </c>
      <c r="F15" s="32">
        <v>6587.6930611800017</v>
      </c>
      <c r="G15" s="32">
        <v>7392.1179400200008</v>
      </c>
      <c r="H15" s="32"/>
      <c r="I15" s="32"/>
      <c r="J15" s="118" t="s">
        <v>37</v>
      </c>
      <c r="K15" s="120" t="s">
        <v>34</v>
      </c>
      <c r="L15" s="121"/>
      <c r="M15" s="121"/>
      <c r="N15" s="121"/>
      <c r="O15" s="121"/>
      <c r="P15" s="121"/>
      <c r="Q15" s="121"/>
      <c r="R15" s="122"/>
      <c r="S15" s="37"/>
    </row>
    <row r="16" spans="1:19" ht="15" customHeight="1" x14ac:dyDescent="0.25">
      <c r="B16" s="36">
        <v>7</v>
      </c>
      <c r="C16" s="32">
        <v>3680.5929648400011</v>
      </c>
      <c r="D16" s="32">
        <v>4310.2327435200023</v>
      </c>
      <c r="E16" s="32">
        <v>4876.3377060749999</v>
      </c>
      <c r="F16" s="32">
        <v>6587.6930611800008</v>
      </c>
      <c r="G16" s="32">
        <v>7392.1179400200008</v>
      </c>
      <c r="H16" s="32"/>
      <c r="I16" s="32"/>
      <c r="J16" s="119"/>
      <c r="K16" s="43" t="s">
        <v>67</v>
      </c>
      <c r="L16" s="43" t="s">
        <v>72</v>
      </c>
      <c r="M16" s="43" t="s">
        <v>68</v>
      </c>
      <c r="N16" s="43" t="s">
        <v>69</v>
      </c>
      <c r="O16" s="43" t="s">
        <v>70</v>
      </c>
      <c r="P16" s="43" t="s">
        <v>73</v>
      </c>
      <c r="Q16" s="43" t="s">
        <v>74</v>
      </c>
      <c r="R16" s="43" t="s">
        <v>75</v>
      </c>
      <c r="S16" s="37"/>
    </row>
    <row r="17" spans="2:19" ht="15" customHeight="1" x14ac:dyDescent="0.25">
      <c r="B17" s="36">
        <v>8</v>
      </c>
      <c r="C17" s="32">
        <v>3680.5929648400011</v>
      </c>
      <c r="D17" s="32">
        <v>4310.2327435200023</v>
      </c>
      <c r="E17" s="32">
        <v>4876.3377060749999</v>
      </c>
      <c r="F17" s="32">
        <v>6587.6930611800017</v>
      </c>
      <c r="G17" s="32">
        <v>7392.1179400200008</v>
      </c>
      <c r="H17" s="32"/>
      <c r="I17" s="32"/>
      <c r="J17" s="44" t="s">
        <v>16</v>
      </c>
      <c r="K17" s="45">
        <v>1.2</v>
      </c>
      <c r="L17" s="45">
        <v>1.23</v>
      </c>
      <c r="M17" s="45">
        <v>1.25</v>
      </c>
      <c r="N17" s="45">
        <v>1.31</v>
      </c>
      <c r="O17" s="45">
        <v>1.34</v>
      </c>
      <c r="P17" s="45">
        <v>1.39</v>
      </c>
      <c r="Q17" s="45">
        <v>1.49</v>
      </c>
      <c r="R17" s="45">
        <v>1.98</v>
      </c>
      <c r="S17" s="37"/>
    </row>
    <row r="18" spans="2:19" ht="15" customHeight="1" x14ac:dyDescent="0.25">
      <c r="B18" s="36">
        <v>9</v>
      </c>
      <c r="C18" s="32">
        <v>3680.5929648400011</v>
      </c>
      <c r="D18" s="32">
        <v>4310.2327435200023</v>
      </c>
      <c r="E18" s="32">
        <v>4876.337706074999</v>
      </c>
      <c r="F18" s="32">
        <v>6587.6930611800017</v>
      </c>
      <c r="G18" s="32">
        <v>7392.1179400200008</v>
      </c>
      <c r="H18" s="32"/>
      <c r="I18" s="32"/>
      <c r="J18" s="46" t="s">
        <v>17</v>
      </c>
      <c r="K18" s="45">
        <v>1.1499999999999999</v>
      </c>
      <c r="L18" s="45">
        <v>1.17</v>
      </c>
      <c r="M18" s="45">
        <v>1.19</v>
      </c>
      <c r="N18" s="45">
        <v>1.24</v>
      </c>
      <c r="O18" s="45">
        <v>1.26</v>
      </c>
      <c r="P18" s="45">
        <v>1.28</v>
      </c>
      <c r="Q18" s="45">
        <v>1.3</v>
      </c>
      <c r="R18" s="45">
        <v>1.48</v>
      </c>
      <c r="S18" s="37"/>
    </row>
    <row r="19" spans="2:19" ht="15" customHeight="1" x14ac:dyDescent="0.25">
      <c r="B19" s="36">
        <v>10</v>
      </c>
      <c r="C19" s="32">
        <v>3680.5929648400011</v>
      </c>
      <c r="D19" s="32">
        <v>4310.2327435200023</v>
      </c>
      <c r="E19" s="32">
        <v>4876.3377060749999</v>
      </c>
      <c r="F19" s="32">
        <v>6587.6930611800008</v>
      </c>
      <c r="G19" s="32">
        <v>7392.1179400200008</v>
      </c>
      <c r="H19" s="32"/>
      <c r="I19" s="32"/>
      <c r="J19" s="47" t="s">
        <v>18</v>
      </c>
      <c r="K19" s="45">
        <v>1.1100000000000001</v>
      </c>
      <c r="L19" s="45">
        <v>1.1299999999999999</v>
      </c>
      <c r="M19" s="45">
        <v>1.1499999999999999</v>
      </c>
      <c r="N19" s="45">
        <v>1.18</v>
      </c>
      <c r="O19" s="45">
        <v>1.19</v>
      </c>
      <c r="P19" s="45">
        <v>1.2</v>
      </c>
      <c r="Q19" s="45">
        <v>1.23</v>
      </c>
      <c r="R19" s="45">
        <v>1.43</v>
      </c>
      <c r="S19" s="37"/>
    </row>
    <row r="20" spans="2:19" ht="15" customHeight="1" x14ac:dyDescent="0.25">
      <c r="B20" s="36">
        <v>11</v>
      </c>
      <c r="C20" s="32">
        <v>3680.5929648400011</v>
      </c>
      <c r="D20" s="32">
        <v>4310.2327435200023</v>
      </c>
      <c r="E20" s="32">
        <v>4876.3377060749999</v>
      </c>
      <c r="F20" s="32">
        <v>6587.6930611800017</v>
      </c>
      <c r="G20" s="32">
        <v>7392.1179400200008</v>
      </c>
      <c r="H20" s="32"/>
      <c r="I20" s="32"/>
      <c r="J20" s="65"/>
      <c r="K20" s="66"/>
      <c r="L20" s="66"/>
      <c r="M20" s="66"/>
      <c r="N20" s="66"/>
      <c r="O20" s="66"/>
      <c r="P20" s="66"/>
      <c r="Q20" s="66"/>
      <c r="R20" s="66"/>
      <c r="S20" s="37"/>
    </row>
    <row r="21" spans="2:19" ht="15" customHeight="1" x14ac:dyDescent="0.25">
      <c r="B21" s="36">
        <v>12</v>
      </c>
      <c r="C21" s="32">
        <v>3680.5929648400011</v>
      </c>
      <c r="D21" s="32">
        <v>4310.2327435200023</v>
      </c>
      <c r="E21" s="32">
        <v>4876.337706074999</v>
      </c>
      <c r="F21" s="32">
        <v>6587.6930611800008</v>
      </c>
      <c r="G21" s="32">
        <v>7392.1179400200008</v>
      </c>
      <c r="H21" s="32"/>
      <c r="I21" s="32"/>
      <c r="J21" s="40" t="s">
        <v>77</v>
      </c>
      <c r="K21" s="39"/>
      <c r="L21" s="39"/>
      <c r="M21" s="39"/>
      <c r="N21" s="39"/>
      <c r="O21" s="39"/>
      <c r="P21" s="39"/>
      <c r="Q21" s="39"/>
      <c r="R21" s="39"/>
      <c r="S21" s="37"/>
    </row>
    <row r="22" spans="2:19" ht="15" customHeight="1" x14ac:dyDescent="0.25">
      <c r="B22" s="36">
        <v>13</v>
      </c>
      <c r="C22" s="32">
        <v>3680.5929648400011</v>
      </c>
      <c r="D22" s="32">
        <v>4310.2327435200023</v>
      </c>
      <c r="E22" s="32">
        <v>4876.3377060749999</v>
      </c>
      <c r="F22" s="32">
        <v>6587.6930611800017</v>
      </c>
      <c r="G22" s="32">
        <v>7392.1179400200008</v>
      </c>
      <c r="H22" s="32"/>
      <c r="I22" s="32"/>
      <c r="J22" s="118" t="s">
        <v>37</v>
      </c>
      <c r="K22" s="120" t="s">
        <v>34</v>
      </c>
      <c r="L22" s="121"/>
      <c r="M22" s="121"/>
      <c r="N22" s="121"/>
      <c r="O22" s="121"/>
      <c r="P22" s="121"/>
      <c r="Q22" s="121"/>
      <c r="R22" s="122"/>
      <c r="S22" s="37"/>
    </row>
    <row r="23" spans="2:19" ht="15" customHeight="1" x14ac:dyDescent="0.25">
      <c r="B23" s="36">
        <v>14</v>
      </c>
      <c r="C23" s="32">
        <v>3680.5929648400011</v>
      </c>
      <c r="D23" s="32">
        <v>4310.2327435200013</v>
      </c>
      <c r="E23" s="32">
        <v>4876.3377060749999</v>
      </c>
      <c r="F23" s="32">
        <v>6587.6930611800017</v>
      </c>
      <c r="G23" s="32">
        <v>7392.1179400200008</v>
      </c>
      <c r="H23" s="32"/>
      <c r="I23" s="32"/>
      <c r="J23" s="119"/>
      <c r="K23" s="43" t="s">
        <v>67</v>
      </c>
      <c r="L23" s="43" t="s">
        <v>72</v>
      </c>
      <c r="M23" s="43" t="s">
        <v>68</v>
      </c>
      <c r="N23" s="43" t="s">
        <v>69</v>
      </c>
      <c r="O23" s="43" t="s">
        <v>70</v>
      </c>
      <c r="P23" s="43" t="s">
        <v>73</v>
      </c>
      <c r="Q23" s="43" t="s">
        <v>74</v>
      </c>
      <c r="R23" s="43" t="s">
        <v>75</v>
      </c>
      <c r="S23" s="37"/>
    </row>
    <row r="24" spans="2:19" ht="15" customHeight="1" x14ac:dyDescent="0.25">
      <c r="B24" s="36">
        <v>15</v>
      </c>
      <c r="C24" s="32">
        <v>3680.5929648400011</v>
      </c>
      <c r="D24" s="32">
        <v>4310.2327435200023</v>
      </c>
      <c r="E24" s="32">
        <v>4876.3377060749999</v>
      </c>
      <c r="F24" s="32">
        <v>6587.6930611800017</v>
      </c>
      <c r="G24" s="32">
        <v>7392.1179400200008</v>
      </c>
      <c r="H24" s="32"/>
      <c r="I24" s="32"/>
      <c r="J24" s="44" t="s">
        <v>16</v>
      </c>
      <c r="K24" s="45">
        <v>1.0900000000000001</v>
      </c>
      <c r="L24" s="45">
        <v>1.1299999999999999</v>
      </c>
      <c r="M24" s="45">
        <v>1.1399999999999999</v>
      </c>
      <c r="N24" s="45">
        <v>1.19</v>
      </c>
      <c r="O24" s="45">
        <v>1.21</v>
      </c>
      <c r="P24" s="45">
        <v>1.26</v>
      </c>
      <c r="Q24" s="45">
        <v>1.35</v>
      </c>
      <c r="R24" s="45">
        <v>1.8</v>
      </c>
      <c r="S24" s="37"/>
    </row>
    <row r="25" spans="2:19" ht="15" customHeight="1" x14ac:dyDescent="0.25">
      <c r="B25" s="36">
        <v>16</v>
      </c>
      <c r="C25" s="32">
        <v>3680.5929648400011</v>
      </c>
      <c r="D25" s="32">
        <v>4310.2327435200023</v>
      </c>
      <c r="E25" s="32">
        <v>4876.3377060750008</v>
      </c>
      <c r="F25" s="32">
        <v>6587.6930611800017</v>
      </c>
      <c r="G25" s="32">
        <v>7392.1179400200008</v>
      </c>
      <c r="H25" s="32"/>
      <c r="I25" s="32"/>
      <c r="J25" s="46" t="s">
        <v>17</v>
      </c>
      <c r="K25" s="45">
        <v>1.07</v>
      </c>
      <c r="L25" s="45">
        <v>1.1000000000000001</v>
      </c>
      <c r="M25" s="45">
        <v>1.1100000000000001</v>
      </c>
      <c r="N25" s="45">
        <v>1.1599999999999999</v>
      </c>
      <c r="O25" s="45">
        <v>1.17</v>
      </c>
      <c r="P25" s="45">
        <v>1.18</v>
      </c>
      <c r="Q25" s="45">
        <v>1.21</v>
      </c>
      <c r="R25" s="45">
        <v>1.38</v>
      </c>
      <c r="S25" s="37"/>
    </row>
    <row r="26" spans="2:19" ht="15" customHeight="1" x14ac:dyDescent="0.25">
      <c r="B26" s="36">
        <v>17</v>
      </c>
      <c r="C26" s="32">
        <v>3680.5929648400011</v>
      </c>
      <c r="D26" s="32">
        <v>4310.2327435200023</v>
      </c>
      <c r="E26" s="32">
        <v>4876.337706074999</v>
      </c>
      <c r="F26" s="32">
        <v>6587.6930611800017</v>
      </c>
      <c r="G26" s="32">
        <v>7392.1179400200008</v>
      </c>
      <c r="H26" s="32"/>
      <c r="I26" s="32"/>
      <c r="J26" s="47" t="s">
        <v>18</v>
      </c>
      <c r="K26" s="45">
        <v>1.06</v>
      </c>
      <c r="L26" s="45">
        <v>1.08</v>
      </c>
      <c r="M26" s="45">
        <v>1.1000000000000001</v>
      </c>
      <c r="N26" s="45">
        <v>1.1200000000000001</v>
      </c>
      <c r="O26" s="45">
        <v>1.1299999999999999</v>
      </c>
      <c r="P26" s="45">
        <v>1.1399999999999999</v>
      </c>
      <c r="Q26" s="45">
        <v>1.17</v>
      </c>
      <c r="R26" s="45">
        <v>1.34</v>
      </c>
      <c r="S26" s="37"/>
    </row>
    <row r="27" spans="2:19" ht="15" customHeight="1" x14ac:dyDescent="0.25">
      <c r="B27" s="36">
        <v>18</v>
      </c>
      <c r="C27" s="32">
        <v>3680.5929648400011</v>
      </c>
      <c r="D27" s="32">
        <v>4310.2327435200023</v>
      </c>
      <c r="E27" s="32">
        <v>4876.337706074999</v>
      </c>
      <c r="F27" s="32">
        <v>6587.6930611800008</v>
      </c>
      <c r="G27" s="32">
        <v>7392.1179400200008</v>
      </c>
      <c r="H27" s="32"/>
      <c r="I27" s="32"/>
      <c r="J27" s="65"/>
      <c r="K27" s="66"/>
      <c r="L27" s="66"/>
      <c r="M27" s="66"/>
      <c r="N27" s="66"/>
      <c r="O27" s="66"/>
      <c r="P27" s="66"/>
      <c r="Q27" s="66"/>
      <c r="R27" s="66"/>
      <c r="S27" s="37"/>
    </row>
    <row r="28" spans="2:19" ht="15" customHeight="1" x14ac:dyDescent="0.25">
      <c r="B28" s="36">
        <v>19</v>
      </c>
      <c r="C28" s="32">
        <v>3831.0757679040007</v>
      </c>
      <c r="D28" s="32">
        <v>4464.1718791032008</v>
      </c>
      <c r="E28" s="32">
        <v>5032.5893751012009</v>
      </c>
      <c r="F28" s="32">
        <v>6801.2185348536004</v>
      </c>
      <c r="G28" s="32">
        <v>7673.8203388373995</v>
      </c>
      <c r="H28" s="32"/>
      <c r="I28" s="32"/>
      <c r="J28" s="40" t="s">
        <v>78</v>
      </c>
      <c r="K28" s="39"/>
      <c r="L28" s="39"/>
      <c r="M28" s="39"/>
      <c r="N28" s="39"/>
      <c r="O28" s="39"/>
      <c r="P28" s="39"/>
      <c r="Q28" s="39"/>
      <c r="R28" s="39"/>
      <c r="S28" s="37"/>
    </row>
    <row r="29" spans="2:19" ht="15" customHeight="1" x14ac:dyDescent="0.25">
      <c r="B29" s="36">
        <v>20</v>
      </c>
      <c r="C29" s="32">
        <v>3980.5627002240003</v>
      </c>
      <c r="D29" s="32">
        <v>4618.0536939504009</v>
      </c>
      <c r="E29" s="32">
        <v>5187.8074796064011</v>
      </c>
      <c r="F29" s="32">
        <v>7014.6651925152019</v>
      </c>
      <c r="G29" s="32">
        <v>7960.2982714728023</v>
      </c>
      <c r="H29" s="32"/>
      <c r="I29" s="32"/>
      <c r="J29" s="118" t="s">
        <v>37</v>
      </c>
      <c r="K29" s="120" t="s">
        <v>34</v>
      </c>
      <c r="L29" s="121"/>
      <c r="M29" s="121"/>
      <c r="N29" s="121"/>
      <c r="O29" s="121"/>
      <c r="P29" s="121"/>
      <c r="Q29" s="121"/>
      <c r="R29" s="122"/>
      <c r="S29" s="37"/>
    </row>
    <row r="30" spans="2:19" ht="15" customHeight="1" x14ac:dyDescent="0.25">
      <c r="B30" s="36">
        <v>21</v>
      </c>
      <c r="C30" s="32">
        <v>4103.7111549808014</v>
      </c>
      <c r="D30" s="32">
        <v>4756.4101874520011</v>
      </c>
      <c r="E30" s="32">
        <v>5342.9682633756011</v>
      </c>
      <c r="F30" s="32">
        <v>7228.0330341648032</v>
      </c>
      <c r="G30" s="32">
        <v>8247.6462254043036</v>
      </c>
      <c r="H30" s="32"/>
      <c r="I30" s="32"/>
      <c r="J30" s="119"/>
      <c r="K30" s="43" t="s">
        <v>67</v>
      </c>
      <c r="L30" s="43" t="s">
        <v>72</v>
      </c>
      <c r="M30" s="43" t="s">
        <v>68</v>
      </c>
      <c r="N30" s="43" t="s">
        <v>69</v>
      </c>
      <c r="O30" s="43" t="s">
        <v>70</v>
      </c>
      <c r="P30" s="43" t="s">
        <v>73</v>
      </c>
      <c r="Q30" s="43" t="s">
        <v>74</v>
      </c>
      <c r="R30" s="43" t="s">
        <v>75</v>
      </c>
      <c r="S30" s="37"/>
    </row>
    <row r="31" spans="2:19" ht="15" customHeight="1" x14ac:dyDescent="0.25">
      <c r="B31" s="36">
        <v>22</v>
      </c>
      <c r="C31" s="32">
        <v>4223.9974559552011</v>
      </c>
      <c r="D31" s="32">
        <v>4892.7819504696017</v>
      </c>
      <c r="E31" s="32">
        <v>5499.0472536846028</v>
      </c>
      <c r="F31" s="32">
        <v>7442.297587078202</v>
      </c>
      <c r="G31" s="32">
        <v>8540.7412996290022</v>
      </c>
      <c r="H31" s="32"/>
      <c r="I31" s="32"/>
      <c r="J31" s="44" t="s">
        <v>16</v>
      </c>
      <c r="K31" s="45">
        <v>1.07</v>
      </c>
      <c r="L31" s="45">
        <v>1.1000000000000001</v>
      </c>
      <c r="M31" s="45">
        <v>1.1100000000000001</v>
      </c>
      <c r="N31" s="45">
        <v>1.1399999999999999</v>
      </c>
      <c r="O31" s="45">
        <v>1.1499999999999999</v>
      </c>
      <c r="P31" s="45">
        <v>1.1599999999999999</v>
      </c>
      <c r="Q31" s="45">
        <v>1.17</v>
      </c>
      <c r="R31" s="45">
        <v>1.34</v>
      </c>
      <c r="S31" s="37"/>
    </row>
    <row r="32" spans="2:19" ht="15" customHeight="1" x14ac:dyDescent="0.25">
      <c r="B32" s="36">
        <v>23</v>
      </c>
      <c r="C32" s="32">
        <v>4342.361478312002</v>
      </c>
      <c r="D32" s="32">
        <v>5029.1028413340018</v>
      </c>
      <c r="E32" s="32">
        <v>5654.0932168545023</v>
      </c>
      <c r="F32" s="32">
        <v>7655.5076175765025</v>
      </c>
      <c r="G32" s="32">
        <v>8833.728180964501</v>
      </c>
      <c r="H32" s="32"/>
      <c r="I32" s="32"/>
      <c r="J32" s="46" t="s">
        <v>17</v>
      </c>
      <c r="K32" s="45">
        <v>1.05</v>
      </c>
      <c r="L32" s="45">
        <v>1.07</v>
      </c>
      <c r="M32" s="45">
        <v>1.08</v>
      </c>
      <c r="N32" s="45">
        <v>1.1100000000000001</v>
      </c>
      <c r="O32" s="45">
        <v>1.1200000000000001</v>
      </c>
      <c r="P32" s="45">
        <v>1.1299999999999999</v>
      </c>
      <c r="Q32" s="45">
        <v>1.1399999999999999</v>
      </c>
      <c r="R32" s="45">
        <v>1.23</v>
      </c>
      <c r="S32" s="37"/>
    </row>
    <row r="33" spans="2:19" ht="15" customHeight="1" x14ac:dyDescent="0.25">
      <c r="B33" s="36">
        <v>24</v>
      </c>
      <c r="C33" s="32">
        <v>4459.7423884112013</v>
      </c>
      <c r="D33" s="32">
        <v>5163.4404347328018</v>
      </c>
      <c r="E33" s="32">
        <v>5810.0570283096013</v>
      </c>
      <c r="F33" s="32">
        <v>7870.5891701052014</v>
      </c>
      <c r="G33" s="32">
        <v>9130.5075454956022</v>
      </c>
      <c r="H33" s="32"/>
      <c r="I33" s="32"/>
      <c r="J33" s="47" t="s">
        <v>18</v>
      </c>
      <c r="K33" s="45">
        <v>1.04</v>
      </c>
      <c r="L33" s="45">
        <v>1.05</v>
      </c>
      <c r="M33" s="45">
        <v>1.07</v>
      </c>
      <c r="N33" s="45">
        <v>1.0900000000000001</v>
      </c>
      <c r="O33" s="45">
        <v>1.1100000000000001</v>
      </c>
      <c r="P33" s="45">
        <v>1.1200000000000001</v>
      </c>
      <c r="Q33" s="45">
        <v>1.1299999999999999</v>
      </c>
      <c r="R33" s="45">
        <v>1.2</v>
      </c>
      <c r="S33" s="37"/>
    </row>
    <row r="34" spans="2:19" ht="15" customHeight="1" x14ac:dyDescent="0.25">
      <c r="B34" s="36">
        <v>25</v>
      </c>
      <c r="C34" s="32">
        <v>4497.3549379220012</v>
      </c>
      <c r="D34" s="32">
        <v>5217.5470895889011</v>
      </c>
      <c r="E34" s="32">
        <v>5884.0640096865036</v>
      </c>
      <c r="F34" s="32">
        <v>7976.3923219959042</v>
      </c>
      <c r="G34" s="32">
        <v>9245.8291638537048</v>
      </c>
      <c r="H34" s="32"/>
      <c r="I34" s="32"/>
      <c r="J34" s="65"/>
      <c r="K34" s="66"/>
      <c r="L34" s="66"/>
      <c r="M34" s="66"/>
      <c r="N34" s="66"/>
      <c r="O34" s="66"/>
      <c r="P34" s="66"/>
      <c r="Q34" s="66"/>
      <c r="R34" s="66"/>
      <c r="S34" s="37"/>
    </row>
    <row r="35" spans="2:19" ht="15" customHeight="1" x14ac:dyDescent="0.25">
      <c r="B35" s="36">
        <v>26</v>
      </c>
      <c r="C35" s="32">
        <v>4534.0152081840006</v>
      </c>
      <c r="D35" s="32">
        <v>5269.701615129602</v>
      </c>
      <c r="E35" s="32">
        <v>5959.0182162258016</v>
      </c>
      <c r="F35" s="32">
        <v>8084.105687413803</v>
      </c>
      <c r="G35" s="32">
        <v>9362.0826024264043</v>
      </c>
      <c r="H35" s="32"/>
      <c r="I35" s="32"/>
      <c r="J35" s="40" t="s">
        <v>79</v>
      </c>
      <c r="K35" s="39"/>
      <c r="L35" s="39"/>
      <c r="M35" s="39"/>
      <c r="N35" s="39"/>
      <c r="O35" s="39"/>
      <c r="P35" s="39"/>
      <c r="Q35" s="39"/>
      <c r="R35" s="39"/>
      <c r="S35" s="37"/>
    </row>
    <row r="36" spans="2:19" ht="15" customHeight="1" x14ac:dyDescent="0.25">
      <c r="B36" s="36">
        <v>27</v>
      </c>
      <c r="C36" s="32">
        <v>4570.6613023500022</v>
      </c>
      <c r="D36" s="32">
        <v>5323.7677872159029</v>
      </c>
      <c r="E36" s="32">
        <v>6035.8937421849023</v>
      </c>
      <c r="F36" s="32">
        <v>8193.7281915951044</v>
      </c>
      <c r="G36" s="32">
        <v>9478.2926921925027</v>
      </c>
      <c r="H36" s="32"/>
      <c r="I36" s="32"/>
      <c r="J36" s="118" t="s">
        <v>37</v>
      </c>
      <c r="K36" s="120" t="s">
        <v>34</v>
      </c>
      <c r="L36" s="121"/>
      <c r="M36" s="121"/>
      <c r="N36" s="121"/>
      <c r="O36" s="121"/>
      <c r="P36" s="121"/>
      <c r="Q36" s="121"/>
      <c r="R36" s="122"/>
      <c r="S36" s="37"/>
    </row>
    <row r="37" spans="2:19" ht="15" customHeight="1" x14ac:dyDescent="0.25">
      <c r="B37" s="36">
        <v>28</v>
      </c>
      <c r="C37" s="32">
        <v>4611.0427978120024</v>
      </c>
      <c r="D37" s="32">
        <v>5381.6755233780023</v>
      </c>
      <c r="E37" s="32">
        <v>6117.6128703360018</v>
      </c>
      <c r="F37" s="32">
        <v>8311.1054748480037</v>
      </c>
      <c r="G37" s="32">
        <v>9594.4594331520038</v>
      </c>
      <c r="H37" s="32"/>
      <c r="I37" s="32"/>
      <c r="J37" s="119"/>
      <c r="K37" s="43" t="s">
        <v>67</v>
      </c>
      <c r="L37" s="43" t="s">
        <v>72</v>
      </c>
      <c r="M37" s="43" t="s">
        <v>68</v>
      </c>
      <c r="N37" s="43" t="s">
        <v>69</v>
      </c>
      <c r="O37" s="43" t="s">
        <v>70</v>
      </c>
      <c r="P37" s="43" t="s">
        <v>73</v>
      </c>
      <c r="Q37" s="43" t="s">
        <v>74</v>
      </c>
      <c r="R37" s="43" t="s">
        <v>75</v>
      </c>
      <c r="S37" s="37"/>
    </row>
    <row r="38" spans="2:19" ht="15" customHeight="1" x14ac:dyDescent="0.25">
      <c r="B38" s="36">
        <v>29</v>
      </c>
      <c r="C38" s="32">
        <v>4657.9692195960006</v>
      </c>
      <c r="D38" s="32">
        <v>5447.2839421671033</v>
      </c>
      <c r="E38" s="32">
        <v>6209.0442806931023</v>
      </c>
      <c r="F38" s="32">
        <v>8439.1560582714046</v>
      </c>
      <c r="G38" s="32">
        <v>9711.5570986896055</v>
      </c>
      <c r="H38" s="32"/>
      <c r="I38" s="32"/>
      <c r="J38" s="44" t="s">
        <v>16</v>
      </c>
      <c r="K38" s="45">
        <v>1.06</v>
      </c>
      <c r="L38" s="45">
        <v>1.0900000000000001</v>
      </c>
      <c r="M38" s="45">
        <v>1.1000000000000001</v>
      </c>
      <c r="N38" s="45">
        <v>1.1299999999999999</v>
      </c>
      <c r="O38" s="45">
        <v>1.1399999999999999</v>
      </c>
      <c r="P38" s="45">
        <v>1.1499999999999999</v>
      </c>
      <c r="Q38" s="45">
        <v>1.1599999999999999</v>
      </c>
      <c r="R38" s="45">
        <v>1.25</v>
      </c>
      <c r="S38" s="37"/>
    </row>
    <row r="39" spans="2:19" ht="15" customHeight="1" x14ac:dyDescent="0.25">
      <c r="B39" s="36">
        <v>30</v>
      </c>
      <c r="C39" s="32">
        <v>4713.3109263680017</v>
      </c>
      <c r="D39" s="32">
        <v>5522.5190203128022</v>
      </c>
      <c r="E39" s="32">
        <v>6311.1566936946019</v>
      </c>
      <c r="F39" s="32">
        <v>8583.7185962088024</v>
      </c>
      <c r="G39" s="32">
        <v>9831.5333399382034</v>
      </c>
      <c r="H39" s="32"/>
      <c r="I39" s="32"/>
      <c r="J39" s="46" t="s">
        <v>17</v>
      </c>
      <c r="K39" s="45">
        <v>1.05</v>
      </c>
      <c r="L39" s="45">
        <v>1.07</v>
      </c>
      <c r="M39" s="45">
        <v>1.08</v>
      </c>
      <c r="N39" s="45">
        <v>1.1100000000000001</v>
      </c>
      <c r="O39" s="45">
        <v>1.1200000000000001</v>
      </c>
      <c r="P39" s="45">
        <v>1.1299999999999999</v>
      </c>
      <c r="Q39" s="45">
        <v>1.1399999999999999</v>
      </c>
      <c r="R39" s="45">
        <v>1.23</v>
      </c>
      <c r="S39" s="37"/>
    </row>
    <row r="40" spans="2:19" ht="15" customHeight="1" x14ac:dyDescent="0.25">
      <c r="B40" s="36">
        <v>31</v>
      </c>
      <c r="C40" s="32">
        <v>4762.0733297852021</v>
      </c>
      <c r="D40" s="32">
        <v>5590.9710849894036</v>
      </c>
      <c r="E40" s="32">
        <v>6407.3876409279028</v>
      </c>
      <c r="F40" s="32">
        <v>8724.3317354358023</v>
      </c>
      <c r="G40" s="32">
        <v>9942.6995631909049</v>
      </c>
      <c r="H40" s="32"/>
      <c r="I40" s="32"/>
      <c r="J40" s="47" t="s">
        <v>18</v>
      </c>
      <c r="K40" s="45">
        <v>1.04</v>
      </c>
      <c r="L40" s="45">
        <v>1.05</v>
      </c>
      <c r="M40" s="45">
        <v>1.07</v>
      </c>
      <c r="N40" s="45">
        <v>1.0900000000000001</v>
      </c>
      <c r="O40" s="45">
        <v>1.1100000000000001</v>
      </c>
      <c r="P40" s="45">
        <v>1.1200000000000001</v>
      </c>
      <c r="Q40" s="45">
        <v>1.1299999999999999</v>
      </c>
      <c r="R40" s="45">
        <v>1.2</v>
      </c>
      <c r="S40" s="37"/>
    </row>
    <row r="41" spans="2:19" ht="15" customHeight="1" x14ac:dyDescent="0.25">
      <c r="B41" s="36">
        <v>32</v>
      </c>
      <c r="C41" s="32">
        <v>4884.8151077880029</v>
      </c>
      <c r="D41" s="32">
        <v>5736.579726358802</v>
      </c>
      <c r="E41" s="32">
        <v>6583.4291149308028</v>
      </c>
      <c r="F41" s="32">
        <v>8953.5025457460051</v>
      </c>
      <c r="G41" s="32">
        <v>10054.797964912806</v>
      </c>
      <c r="H41" s="32"/>
      <c r="I41" s="32"/>
      <c r="S41" s="37"/>
    </row>
    <row r="42" spans="2:19" ht="15" customHeight="1" x14ac:dyDescent="0.25">
      <c r="B42" s="36">
        <v>33</v>
      </c>
      <c r="C42" s="32">
        <v>5005.6370879900014</v>
      </c>
      <c r="D42" s="32">
        <v>5881.1693125185047</v>
      </c>
      <c r="E42" s="32">
        <v>6758.4318297210039</v>
      </c>
      <c r="F42" s="32">
        <v>9179.6677790895064</v>
      </c>
      <c r="G42" s="32">
        <v>10163.933780220006</v>
      </c>
      <c r="H42" s="32"/>
      <c r="I42" s="32"/>
      <c r="S42" s="37"/>
    </row>
    <row r="43" spans="2:19" ht="15" customHeight="1" x14ac:dyDescent="0.25">
      <c r="B43" s="36">
        <v>34</v>
      </c>
      <c r="C43" s="32">
        <v>5176.0385463424027</v>
      </c>
      <c r="D43" s="32">
        <v>6077.7835569264025</v>
      </c>
      <c r="E43" s="32">
        <v>6984.9587210832024</v>
      </c>
      <c r="F43" s="32">
        <v>9482.6460229644035</v>
      </c>
      <c r="G43" s="32">
        <v>10492.038747847806</v>
      </c>
      <c r="H43" s="32"/>
      <c r="I43" s="32"/>
      <c r="S43" s="37"/>
    </row>
    <row r="44" spans="2:19" ht="15" customHeight="1" x14ac:dyDescent="0.25">
      <c r="B44" s="36">
        <v>35</v>
      </c>
      <c r="C44" s="32">
        <v>5342.6305332972033</v>
      </c>
      <c r="D44" s="32">
        <v>6273.3601168854029</v>
      </c>
      <c r="E44" s="32">
        <v>7209.4553836272044</v>
      </c>
      <c r="F44" s="32">
        <v>9784.5389345286039</v>
      </c>
      <c r="G44" s="32">
        <v>10819.049068545304</v>
      </c>
      <c r="H44" s="32"/>
      <c r="I44" s="32"/>
      <c r="S44" s="37"/>
    </row>
    <row r="45" spans="2:19" ht="15" customHeight="1" x14ac:dyDescent="0.25">
      <c r="B45" s="36">
        <v>36</v>
      </c>
      <c r="C45" s="32">
        <v>5509.1590822224034</v>
      </c>
      <c r="D45" s="32">
        <v>6467.8995297774027</v>
      </c>
      <c r="E45" s="32">
        <v>7433.8689311040052</v>
      </c>
      <c r="F45" s="32">
        <v>10084.374031670408</v>
      </c>
      <c r="G45" s="32">
        <v>11145.938299188007</v>
      </c>
      <c r="H45" s="32"/>
      <c r="I45" s="32"/>
      <c r="S45" s="37"/>
    </row>
    <row r="46" spans="2:19" ht="15" customHeight="1" x14ac:dyDescent="0.25">
      <c r="B46" s="36">
        <v>37</v>
      </c>
      <c r="C46" s="32">
        <v>5671.8809949692031</v>
      </c>
      <c r="D46" s="32">
        <v>6661.4023329843039</v>
      </c>
      <c r="E46" s="32">
        <v>7659.1722038799035</v>
      </c>
      <c r="F46" s="32">
        <v>10385.070910252507</v>
      </c>
      <c r="G46" s="32">
        <v>11470.760759043309</v>
      </c>
      <c r="H46" s="32"/>
      <c r="I46" s="32"/>
      <c r="J46" s="39"/>
      <c r="K46" s="39"/>
      <c r="L46" s="39"/>
      <c r="M46" s="39"/>
      <c r="N46" s="39"/>
      <c r="O46" s="39"/>
      <c r="P46" s="39"/>
      <c r="Q46" s="39"/>
      <c r="R46" s="39"/>
      <c r="S46" s="37"/>
    </row>
    <row r="47" spans="2:19" ht="15" customHeight="1" x14ac:dyDescent="0.25">
      <c r="B47" s="36">
        <v>38</v>
      </c>
      <c r="C47" s="32">
        <v>5831.7340202880032</v>
      </c>
      <c r="D47" s="32">
        <v>6852.9053590140047</v>
      </c>
      <c r="E47" s="32">
        <v>7883.4193420950032</v>
      </c>
      <c r="F47" s="32">
        <v>10686.629032893004</v>
      </c>
      <c r="G47" s="32">
        <v>11797.408167831005</v>
      </c>
      <c r="H47" s="32"/>
      <c r="I47" s="32"/>
      <c r="J47" s="32"/>
      <c r="K47" s="32"/>
      <c r="L47" s="32"/>
      <c r="M47" s="32"/>
      <c r="N47" s="32"/>
      <c r="P47" s="38"/>
      <c r="Q47" s="38"/>
      <c r="R47" s="38"/>
      <c r="S47" s="37"/>
    </row>
    <row r="48" spans="2:19" ht="15" customHeight="1" x14ac:dyDescent="0.25">
      <c r="B48" s="36">
        <v>39</v>
      </c>
      <c r="C48" s="32">
        <v>6122.4884072660043</v>
      </c>
      <c r="D48" s="32">
        <v>7180.1938644084021</v>
      </c>
      <c r="E48" s="32">
        <v>8245.6758251043066</v>
      </c>
      <c r="F48" s="32">
        <v>11162.149678092608</v>
      </c>
      <c r="G48" s="32">
        <v>12317.458426792206</v>
      </c>
      <c r="H48" s="32"/>
      <c r="I48" s="32"/>
      <c r="J48" s="32"/>
      <c r="K48" s="32"/>
      <c r="L48" s="32"/>
      <c r="M48" s="32"/>
      <c r="N48" s="32"/>
      <c r="P48" s="38"/>
      <c r="Q48" s="38"/>
      <c r="R48" s="38"/>
      <c r="S48" s="37"/>
    </row>
    <row r="49" spans="2:19" ht="15" customHeight="1" x14ac:dyDescent="0.25">
      <c r="B49" s="36">
        <v>40</v>
      </c>
      <c r="C49" s="32">
        <v>6331.763910472002</v>
      </c>
      <c r="D49" s="32">
        <v>7423.5490490964039</v>
      </c>
      <c r="E49" s="32">
        <v>8526.1248702036046</v>
      </c>
      <c r="F49" s="32">
        <v>11567.488605406808</v>
      </c>
      <c r="G49" s="32">
        <v>12771.199700094008</v>
      </c>
      <c r="H49" s="32"/>
      <c r="I49" s="32"/>
      <c r="J49" s="32"/>
      <c r="K49" s="32"/>
      <c r="L49" s="32"/>
      <c r="M49" s="32"/>
      <c r="N49" s="32"/>
      <c r="P49" s="38"/>
      <c r="Q49" s="38"/>
      <c r="R49" s="38"/>
      <c r="S49" s="37"/>
    </row>
    <row r="50" spans="2:19" ht="15" customHeight="1" x14ac:dyDescent="0.25">
      <c r="B50" s="36">
        <v>41</v>
      </c>
      <c r="C50" s="32">
        <v>6681.2232829980048</v>
      </c>
      <c r="D50" s="32">
        <v>7813.2146959152042</v>
      </c>
      <c r="E50" s="32">
        <v>8955.2049716052043</v>
      </c>
      <c r="F50" s="32">
        <v>12135.99423203641</v>
      </c>
      <c r="G50" s="32">
        <v>13396.838874695108</v>
      </c>
      <c r="H50" s="32"/>
      <c r="I50" s="32"/>
      <c r="J50" s="32"/>
      <c r="K50" s="32"/>
      <c r="L50" s="32"/>
      <c r="M50" s="32"/>
      <c r="N50" s="32"/>
      <c r="P50" s="38"/>
      <c r="Q50" s="38"/>
      <c r="R50" s="38"/>
      <c r="S50" s="37"/>
    </row>
    <row r="51" spans="2:19" ht="15" customHeight="1" x14ac:dyDescent="0.25">
      <c r="B51" s="36">
        <v>42</v>
      </c>
      <c r="C51" s="32">
        <v>6951.0821044720051</v>
      </c>
      <c r="D51" s="32">
        <v>8121.8438687232065</v>
      </c>
      <c r="E51" s="32">
        <v>9304.4268983754082</v>
      </c>
      <c r="F51" s="32">
        <v>12636.253432129808</v>
      </c>
      <c r="G51" s="32">
        <v>13956.154375198208</v>
      </c>
      <c r="H51" s="32"/>
      <c r="I51" s="32"/>
      <c r="J51" s="32"/>
      <c r="K51" s="32"/>
      <c r="L51" s="32"/>
      <c r="M51" s="32"/>
      <c r="N51" s="32"/>
      <c r="P51" s="38"/>
      <c r="Q51" s="38"/>
      <c r="R51" s="38"/>
      <c r="S51" s="37"/>
    </row>
    <row r="52" spans="2:19" ht="15" customHeight="1" x14ac:dyDescent="0.25">
      <c r="B52" s="36">
        <v>43</v>
      </c>
      <c r="C52" s="32">
        <v>7235.7939305300051</v>
      </c>
      <c r="D52" s="32">
        <v>8447.6882498250088</v>
      </c>
      <c r="E52" s="32">
        <v>9672.9548072850084</v>
      </c>
      <c r="F52" s="32">
        <v>13164.508617067508</v>
      </c>
      <c r="G52" s="32">
        <v>14547.33106942501</v>
      </c>
      <c r="H52" s="32"/>
      <c r="I52" s="32"/>
      <c r="J52" s="32"/>
      <c r="K52" s="32"/>
      <c r="L52" s="32"/>
      <c r="M52" s="32"/>
      <c r="N52" s="32"/>
      <c r="P52" s="38"/>
      <c r="Q52" s="38"/>
      <c r="R52" s="38"/>
      <c r="S52" s="37"/>
    </row>
    <row r="53" spans="2:19" ht="15" customHeight="1" x14ac:dyDescent="0.25">
      <c r="B53" s="36">
        <v>44</v>
      </c>
      <c r="C53" s="32">
        <v>7536.2848146432061</v>
      </c>
      <c r="D53" s="32">
        <v>8791.7007964566037</v>
      </c>
      <c r="E53" s="32">
        <v>10058.834777745607</v>
      </c>
      <c r="F53" s="32">
        <v>13718.801029824011</v>
      </c>
      <c r="G53" s="32">
        <v>15167.436464347209</v>
      </c>
      <c r="H53" s="32"/>
      <c r="I53" s="32"/>
      <c r="J53" s="32"/>
      <c r="K53" s="32"/>
      <c r="L53" s="32"/>
      <c r="M53" s="32"/>
      <c r="N53" s="32"/>
      <c r="P53" s="38"/>
      <c r="Q53" s="38"/>
      <c r="R53" s="38"/>
      <c r="S53" s="37"/>
    </row>
    <row r="54" spans="2:19" ht="15" customHeight="1" x14ac:dyDescent="0.25">
      <c r="B54" s="36">
        <v>45</v>
      </c>
      <c r="C54" s="32">
        <v>7850.6769556952049</v>
      </c>
      <c r="D54" s="32">
        <v>9149.059043447407</v>
      </c>
      <c r="E54" s="32">
        <v>10463.999951578806</v>
      </c>
      <c r="F54" s="32">
        <v>14300.087568435913</v>
      </c>
      <c r="G54" s="32">
        <v>15818.397253203613</v>
      </c>
      <c r="H54" s="32"/>
      <c r="I54" s="32"/>
      <c r="J54" s="32"/>
      <c r="K54" s="32"/>
      <c r="L54" s="32"/>
      <c r="M54" s="32"/>
      <c r="N54" s="32"/>
      <c r="P54" s="38"/>
      <c r="Q54" s="38"/>
      <c r="R54" s="38"/>
      <c r="S54" s="37"/>
    </row>
    <row r="55" spans="2:19" ht="15" customHeight="1" x14ac:dyDescent="0.25">
      <c r="B55" s="36">
        <v>46</v>
      </c>
      <c r="C55" s="32">
        <v>8400.5063193194055</v>
      </c>
      <c r="D55" s="32">
        <v>9753.587528361606</v>
      </c>
      <c r="E55" s="32">
        <v>11116.678212987608</v>
      </c>
      <c r="F55" s="32">
        <v>15402.70835049541</v>
      </c>
      <c r="G55" s="32">
        <v>16977.069296088011</v>
      </c>
      <c r="H55" s="32"/>
      <c r="I55" s="32"/>
      <c r="J55" s="32"/>
      <c r="K55" s="32"/>
      <c r="L55" s="32"/>
      <c r="M55" s="32"/>
      <c r="N55" s="32"/>
      <c r="P55" s="38"/>
      <c r="Q55" s="38"/>
      <c r="R55" s="38"/>
      <c r="S55" s="37"/>
    </row>
    <row r="56" spans="2:19" ht="15" customHeight="1" x14ac:dyDescent="0.25">
      <c r="B56" s="36">
        <v>47</v>
      </c>
      <c r="C56" s="32">
        <v>8945.352253596011</v>
      </c>
      <c r="D56" s="32">
        <v>10355.96612742121</v>
      </c>
      <c r="E56" s="32">
        <v>11770.086059889307</v>
      </c>
      <c r="F56" s="32">
        <v>16498.124095167012</v>
      </c>
      <c r="G56" s="32">
        <v>18192.604762975512</v>
      </c>
      <c r="H56" s="32"/>
      <c r="I56" s="32"/>
      <c r="J56" s="32"/>
      <c r="K56" s="32"/>
      <c r="L56" s="32"/>
      <c r="M56" s="32"/>
      <c r="N56" s="32"/>
      <c r="P56" s="38"/>
      <c r="Q56" s="38"/>
      <c r="R56" s="38"/>
      <c r="S56" s="37"/>
    </row>
    <row r="57" spans="2:19" ht="15" customHeight="1" x14ac:dyDescent="0.25">
      <c r="B57" s="36">
        <v>48</v>
      </c>
      <c r="C57" s="32">
        <v>9669.1348964254066</v>
      </c>
      <c r="D57" s="32">
        <v>11141.845240383009</v>
      </c>
      <c r="E57" s="32">
        <v>12610.629988374012</v>
      </c>
      <c r="F57" s="32">
        <v>17686.338170622017</v>
      </c>
      <c r="G57" s="32">
        <v>19510.602836736016</v>
      </c>
      <c r="H57" s="32"/>
      <c r="I57" s="32"/>
      <c r="J57" s="32"/>
      <c r="K57" s="32"/>
      <c r="L57" s="32"/>
      <c r="M57" s="32"/>
      <c r="N57" s="32"/>
      <c r="P57" s="38"/>
      <c r="Q57" s="38"/>
      <c r="R57" s="38"/>
      <c r="S57" s="38"/>
    </row>
    <row r="58" spans="2:19" ht="15" customHeight="1" x14ac:dyDescent="0.25">
      <c r="B58" s="36">
        <v>49</v>
      </c>
      <c r="C58" s="32">
        <v>10457.83626208201</v>
      </c>
      <c r="D58" s="32">
        <v>11995.714090460107</v>
      </c>
      <c r="E58" s="32">
        <v>13523.664764768408</v>
      </c>
      <c r="F58" s="32">
        <v>18972.152442391511</v>
      </c>
      <c r="G58" s="32">
        <v>20937.801390759021</v>
      </c>
      <c r="H58" s="32"/>
      <c r="I58" s="32"/>
      <c r="J58" s="32"/>
      <c r="K58" s="32"/>
      <c r="L58" s="32"/>
      <c r="M58" s="32"/>
      <c r="N58" s="32"/>
      <c r="P58" s="38"/>
      <c r="Q58" s="38"/>
      <c r="R58" s="38"/>
      <c r="S58" s="38"/>
    </row>
    <row r="59" spans="2:19" ht="15" customHeight="1" x14ac:dyDescent="0.25">
      <c r="B59" s="36">
        <v>50</v>
      </c>
      <c r="C59" s="32">
        <v>11519.47133303561</v>
      </c>
      <c r="D59" s="32">
        <v>13134.846031824012</v>
      </c>
      <c r="E59" s="32">
        <v>14725.574197072212</v>
      </c>
      <c r="F59" s="32">
        <v>21297.87950667302</v>
      </c>
      <c r="G59" s="32">
        <v>23415.536060947812</v>
      </c>
      <c r="H59" s="32"/>
      <c r="I59" s="32"/>
      <c r="J59" s="32"/>
      <c r="K59" s="32"/>
      <c r="L59" s="32"/>
      <c r="M59" s="32"/>
      <c r="N59" s="32"/>
      <c r="P59" s="38"/>
      <c r="Q59" s="38"/>
      <c r="R59" s="38"/>
      <c r="S59" s="38"/>
    </row>
    <row r="60" spans="2:19" ht="15" customHeight="1" x14ac:dyDescent="0.25">
      <c r="B60" s="36">
        <v>51</v>
      </c>
      <c r="C60" s="32">
        <v>12517.070320339211</v>
      </c>
      <c r="D60" s="32">
        <v>14050.647828069612</v>
      </c>
      <c r="E60" s="32">
        <v>15679.948538034012</v>
      </c>
      <c r="F60" s="32">
        <v>21645.720204020017</v>
      </c>
      <c r="G60" s="32">
        <v>23808.372426621223</v>
      </c>
      <c r="H60" s="32"/>
      <c r="I60" s="32"/>
      <c r="J60" s="32"/>
      <c r="K60" s="32"/>
      <c r="L60" s="32"/>
      <c r="M60" s="32"/>
      <c r="N60" s="32"/>
      <c r="P60" s="38"/>
      <c r="Q60" s="38"/>
      <c r="R60" s="38"/>
      <c r="S60" s="38"/>
    </row>
    <row r="61" spans="2:19" ht="15" customHeight="1" x14ac:dyDescent="0.25">
      <c r="B61" s="36">
        <v>52</v>
      </c>
      <c r="C61" s="32">
        <v>12853.873805960015</v>
      </c>
      <c r="D61" s="32">
        <v>14433.128821416813</v>
      </c>
      <c r="E61" s="32">
        <v>16116.606494665615</v>
      </c>
      <c r="F61" s="32">
        <v>22266.50314313922</v>
      </c>
      <c r="G61" s="32">
        <v>24501.694980576023</v>
      </c>
      <c r="H61" s="32"/>
      <c r="I61" s="32"/>
      <c r="J61" s="32"/>
      <c r="K61" s="32"/>
      <c r="L61" s="32"/>
      <c r="M61" s="32"/>
      <c r="N61" s="32"/>
      <c r="P61" s="38"/>
      <c r="Q61" s="38"/>
      <c r="R61" s="38"/>
      <c r="S61" s="38"/>
    </row>
    <row r="62" spans="2:19" ht="15" customHeight="1" x14ac:dyDescent="0.25">
      <c r="B62" s="36">
        <v>53</v>
      </c>
      <c r="C62" s="32">
        <v>13140.141458554013</v>
      </c>
      <c r="D62" s="32">
        <v>14810.712859602012</v>
      </c>
      <c r="E62" s="32">
        <v>16597.241181906011</v>
      </c>
      <c r="F62" s="32">
        <v>22949.425758666021</v>
      </c>
      <c r="G62" s="32">
        <v>25265.76617683802</v>
      </c>
      <c r="H62" s="32"/>
      <c r="I62" s="32"/>
      <c r="J62" s="32"/>
      <c r="K62" s="32"/>
      <c r="L62" s="32"/>
      <c r="M62" s="32"/>
      <c r="N62" s="32"/>
      <c r="P62" s="38"/>
      <c r="Q62" s="38"/>
      <c r="R62" s="38"/>
      <c r="S62" s="38"/>
    </row>
    <row r="63" spans="2:19" ht="15" customHeight="1" x14ac:dyDescent="0.25">
      <c r="B63" s="36">
        <v>54</v>
      </c>
      <c r="C63" s="32">
        <v>13471.911278287014</v>
      </c>
      <c r="D63" s="32">
        <v>15239.482527614417</v>
      </c>
      <c r="E63" s="32">
        <v>17136.218655441618</v>
      </c>
      <c r="F63" s="32">
        <v>23715.559576896023</v>
      </c>
      <c r="G63" s="32">
        <v>26120.693389973625</v>
      </c>
      <c r="H63" s="32"/>
      <c r="I63" s="32"/>
      <c r="J63" s="32"/>
      <c r="K63" s="32"/>
      <c r="L63" s="32"/>
      <c r="M63" s="32"/>
      <c r="N63" s="32"/>
      <c r="P63" s="38"/>
      <c r="Q63" s="38"/>
      <c r="R63" s="38"/>
      <c r="S63" s="38"/>
    </row>
    <row r="64" spans="2:19" ht="15" customHeight="1" x14ac:dyDescent="0.25">
      <c r="B64" s="36">
        <v>55</v>
      </c>
      <c r="C64" s="32">
        <v>13865.915222667218</v>
      </c>
      <c r="D64" s="32">
        <v>15736.515059500412</v>
      </c>
      <c r="E64" s="32">
        <v>17753.649479460415</v>
      </c>
      <c r="F64" s="32">
        <v>24590.756480897224</v>
      </c>
      <c r="G64" s="32">
        <v>27095.201820508824</v>
      </c>
      <c r="H64" s="32"/>
      <c r="I64" s="32"/>
      <c r="J64" s="32"/>
      <c r="K64" s="32"/>
      <c r="L64" s="32"/>
      <c r="M64" s="32"/>
      <c r="N64" s="32"/>
      <c r="P64" s="38"/>
      <c r="Q64" s="38"/>
      <c r="R64" s="38"/>
      <c r="S64" s="38"/>
    </row>
    <row r="65" spans="2:19" ht="15" customHeight="1" x14ac:dyDescent="0.25">
      <c r="B65" s="36">
        <v>56</v>
      </c>
      <c r="C65" s="32">
        <v>14343.523402012217</v>
      </c>
      <c r="D65" s="32">
        <v>16325.526000660815</v>
      </c>
      <c r="E65" s="32">
        <v>18470.588346144013</v>
      </c>
      <c r="F65" s="32">
        <v>25607.562306268821</v>
      </c>
      <c r="G65" s="32">
        <v>28227.585533769623</v>
      </c>
      <c r="H65" s="32"/>
      <c r="I65" s="32"/>
      <c r="J65" s="32"/>
      <c r="K65" s="32"/>
      <c r="L65" s="32"/>
      <c r="M65" s="32"/>
      <c r="N65" s="32"/>
      <c r="P65" s="38"/>
      <c r="Q65" s="38"/>
      <c r="R65" s="38"/>
      <c r="S65" s="38"/>
    </row>
    <row r="66" spans="2:19" ht="15" customHeight="1" x14ac:dyDescent="0.25">
      <c r="B66" s="36">
        <v>57</v>
      </c>
      <c r="C66" s="32">
        <v>14928.875049792015</v>
      </c>
      <c r="D66" s="32">
        <v>17032.113127642817</v>
      </c>
      <c r="E66" s="32">
        <v>19314.786203820819</v>
      </c>
      <c r="F66" s="32">
        <v>26803.292967712827</v>
      </c>
      <c r="G66" s="32">
        <v>29559.945585662826</v>
      </c>
      <c r="H66" s="32"/>
      <c r="I66" s="32"/>
      <c r="J66" s="32"/>
      <c r="K66" s="32"/>
      <c r="L66" s="32"/>
      <c r="M66" s="32"/>
      <c r="N66" s="32"/>
      <c r="P66" s="38"/>
      <c r="Q66" s="38"/>
      <c r="R66" s="38"/>
      <c r="S66" s="38"/>
    </row>
    <row r="67" spans="2:19" ht="15" customHeight="1" x14ac:dyDescent="0.25">
      <c r="B67" s="36">
        <v>58</v>
      </c>
      <c r="C67" s="32">
        <v>15654.460094627218</v>
      </c>
      <c r="D67" s="32">
        <v>17888.503668288016</v>
      </c>
      <c r="E67" s="32">
        <v>20318.766737940023</v>
      </c>
      <c r="F67" s="32">
        <v>28225.781979956027</v>
      </c>
      <c r="G67" s="32">
        <v>31146.814405080029</v>
      </c>
      <c r="H67" s="32"/>
      <c r="I67" s="32"/>
      <c r="J67" s="32"/>
      <c r="K67" s="32"/>
      <c r="L67" s="32"/>
      <c r="M67" s="32"/>
      <c r="N67" s="32"/>
      <c r="P67" s="38"/>
      <c r="Q67" s="38"/>
      <c r="R67" s="38"/>
      <c r="S67" s="38"/>
    </row>
    <row r="68" spans="2:19" ht="15" customHeight="1" x14ac:dyDescent="0.25">
      <c r="B68" s="36">
        <v>59</v>
      </c>
      <c r="C68" s="32">
        <v>16526.67275321922</v>
      </c>
      <c r="D68" s="32">
        <v>18901.26097784322</v>
      </c>
      <c r="E68" s="32">
        <v>21491.067502317623</v>
      </c>
      <c r="F68" s="32">
        <v>30059.890242069632</v>
      </c>
      <c r="G68" s="32">
        <v>33170.162030715634</v>
      </c>
      <c r="H68" s="32"/>
      <c r="I68" s="32"/>
      <c r="J68" s="32"/>
      <c r="K68" s="32"/>
      <c r="L68" s="32"/>
      <c r="M68" s="32"/>
      <c r="N68" s="32"/>
      <c r="P68" s="38"/>
      <c r="Q68" s="38"/>
      <c r="R68" s="38"/>
      <c r="S68" s="38"/>
    </row>
    <row r="69" spans="2:19" ht="15" customHeight="1" x14ac:dyDescent="0.25">
      <c r="B69" s="36">
        <v>60</v>
      </c>
      <c r="C69" s="32">
        <v>17368.61200440082</v>
      </c>
      <c r="D69" s="32">
        <v>19892.75130817922</v>
      </c>
      <c r="E69" s="32">
        <v>22650.475461785623</v>
      </c>
      <c r="F69" s="32">
        <v>31872.235716006428</v>
      </c>
      <c r="G69" s="32">
        <v>35168.80178423044</v>
      </c>
      <c r="H69" s="32"/>
      <c r="I69" s="32"/>
      <c r="J69" s="32"/>
      <c r="K69" s="32"/>
      <c r="L69" s="32"/>
      <c r="M69" s="32"/>
      <c r="N69" s="32"/>
      <c r="P69" s="38"/>
      <c r="Q69" s="38"/>
      <c r="R69" s="38"/>
      <c r="S69" s="38"/>
    </row>
    <row r="70" spans="2:19" ht="15" customHeight="1" x14ac:dyDescent="0.25">
      <c r="B70" s="36">
        <v>61</v>
      </c>
      <c r="C70" s="32">
        <v>18202.626463516022</v>
      </c>
      <c r="D70" s="32">
        <v>20926.587232078025</v>
      </c>
      <c r="E70" s="32">
        <v>23916.763388240826</v>
      </c>
      <c r="F70" s="32">
        <v>33832.418556292432</v>
      </c>
      <c r="G70" s="32">
        <v>37332.456079617645</v>
      </c>
      <c r="H70" s="32"/>
      <c r="I70" s="32"/>
      <c r="J70" s="32"/>
      <c r="K70" s="32"/>
      <c r="L70" s="32"/>
      <c r="M70" s="32"/>
      <c r="N70" s="32"/>
      <c r="P70" s="38"/>
      <c r="Q70" s="38"/>
      <c r="R70" s="38"/>
      <c r="S70" s="38"/>
    </row>
    <row r="71" spans="2:19" ht="15" customHeight="1" x14ac:dyDescent="0.25">
      <c r="B71" s="36">
        <v>62</v>
      </c>
      <c r="C71" s="32">
        <v>19648.011465610027</v>
      </c>
      <c r="D71" s="32">
        <v>22599.722202886423</v>
      </c>
      <c r="E71" s="32">
        <v>25846.440510343225</v>
      </c>
      <c r="F71" s="32">
        <v>36683.725321636848</v>
      </c>
      <c r="G71" s="32">
        <v>40510.734322000855</v>
      </c>
      <c r="H71" s="32"/>
      <c r="I71" s="32"/>
      <c r="J71" s="32"/>
      <c r="K71" s="32"/>
      <c r="L71" s="32"/>
      <c r="M71" s="32"/>
      <c r="N71" s="32"/>
      <c r="P71" s="38"/>
      <c r="Q71" s="38"/>
      <c r="R71" s="38"/>
      <c r="S71" s="38"/>
    </row>
    <row r="72" spans="2:19" ht="15" customHeight="1" x14ac:dyDescent="0.25">
      <c r="B72" s="36">
        <v>63</v>
      </c>
      <c r="C72" s="32">
        <v>21123.24388342963</v>
      </c>
      <c r="D72" s="32">
        <v>24319.676565954029</v>
      </c>
      <c r="E72" s="32">
        <v>27842.446168020033</v>
      </c>
      <c r="F72" s="32">
        <v>39638.372105596041</v>
      </c>
      <c r="G72" s="32">
        <v>43801.809102238047</v>
      </c>
      <c r="H72" s="32"/>
      <c r="I72" s="32"/>
      <c r="J72" s="32"/>
      <c r="K72" s="32"/>
      <c r="L72" s="32"/>
      <c r="M72" s="32"/>
      <c r="N72" s="32"/>
      <c r="P72" s="38"/>
      <c r="Q72" s="38"/>
      <c r="R72" s="38"/>
      <c r="S72" s="38"/>
    </row>
    <row r="73" spans="2:19" ht="15" customHeight="1" x14ac:dyDescent="0.25">
      <c r="B73" s="36">
        <v>64</v>
      </c>
      <c r="C73" s="32">
        <v>22623.650744129627</v>
      </c>
      <c r="D73" s="32">
        <v>26086.423741100833</v>
      </c>
      <c r="E73" s="32">
        <v>29908.573530158435</v>
      </c>
      <c r="F73" s="32">
        <v>42696.300963377646</v>
      </c>
      <c r="G73" s="32">
        <v>47205.617159500856</v>
      </c>
      <c r="H73" s="32"/>
      <c r="I73" s="32"/>
      <c r="J73" s="32"/>
      <c r="K73" s="32"/>
      <c r="L73" s="32"/>
      <c r="M73" s="32"/>
      <c r="N73" s="32"/>
      <c r="P73" s="38"/>
      <c r="Q73" s="38"/>
      <c r="R73" s="38"/>
      <c r="S73" s="38"/>
    </row>
    <row r="74" spans="2:19" ht="15" customHeight="1" x14ac:dyDescent="0.25">
      <c r="B74" s="36">
        <v>65</v>
      </c>
      <c r="C74" s="32">
        <v>23560.18194508443</v>
      </c>
      <c r="D74" s="32">
        <v>27293.808571066431</v>
      </c>
      <c r="E74" s="32">
        <v>31436.822775006032</v>
      </c>
      <c r="F74" s="32">
        <v>44949.821606936443</v>
      </c>
      <c r="G74" s="32">
        <v>49686.168866505664</v>
      </c>
      <c r="H74" s="32"/>
      <c r="I74" s="32"/>
      <c r="J74" s="32"/>
      <c r="K74" s="32"/>
      <c r="L74" s="32"/>
      <c r="M74" s="32"/>
      <c r="N74" s="32"/>
      <c r="P74" s="38"/>
      <c r="Q74" s="38"/>
      <c r="R74" s="38"/>
      <c r="S74" s="38"/>
    </row>
    <row r="75" spans="2:19" ht="15" customHeight="1" x14ac:dyDescent="0.25">
      <c r="B75" s="36">
        <v>66</v>
      </c>
      <c r="C75" s="32">
        <v>24449.733563895228</v>
      </c>
      <c r="D75" s="32">
        <v>28475.134192560032</v>
      </c>
      <c r="E75" s="32">
        <v>32962.589785444041</v>
      </c>
      <c r="F75" s="32">
        <v>47205.376874673653</v>
      </c>
      <c r="G75" s="32">
        <v>52168.67084991766</v>
      </c>
      <c r="H75" s="32"/>
      <c r="I75" s="32"/>
      <c r="J75" s="32"/>
      <c r="K75" s="32"/>
      <c r="L75" s="32"/>
      <c r="M75" s="32"/>
      <c r="N75" s="32"/>
      <c r="P75" s="38"/>
      <c r="Q75" s="38"/>
      <c r="R75" s="38"/>
      <c r="S75" s="38"/>
    </row>
    <row r="76" spans="2:19" ht="15" customHeight="1" x14ac:dyDescent="0.25">
      <c r="B76" s="36">
        <v>67</v>
      </c>
      <c r="C76" s="32">
        <v>25287.702799392042</v>
      </c>
      <c r="D76" s="32">
        <v>29626.622144394034</v>
      </c>
      <c r="E76" s="32">
        <v>34488.746815723243</v>
      </c>
      <c r="F76" s="32">
        <v>49467.750490184459</v>
      </c>
      <c r="G76" s="32">
        <v>54656.949769650862</v>
      </c>
      <c r="H76" s="32"/>
      <c r="I76" s="32"/>
      <c r="J76" s="32"/>
      <c r="K76" s="32"/>
      <c r="L76" s="32"/>
      <c r="M76" s="32"/>
      <c r="N76" s="32"/>
      <c r="P76" s="38"/>
      <c r="Q76" s="38"/>
      <c r="R76" s="38"/>
      <c r="S76" s="38"/>
    </row>
    <row r="77" spans="2:19" ht="15" customHeight="1" x14ac:dyDescent="0.25">
      <c r="B77" s="36">
        <v>68</v>
      </c>
      <c r="C77" s="32">
        <v>26070.42043492704</v>
      </c>
      <c r="D77" s="32">
        <v>30747.340879860036</v>
      </c>
      <c r="E77" s="32">
        <v>36013.379561280046</v>
      </c>
      <c r="F77" s="32">
        <v>51859.41967008006</v>
      </c>
      <c r="G77" s="32">
        <v>58038.03567144007</v>
      </c>
      <c r="H77" s="32"/>
      <c r="I77" s="32"/>
      <c r="J77" s="32"/>
      <c r="K77" s="32"/>
      <c r="L77" s="32"/>
      <c r="M77" s="32"/>
      <c r="N77" s="32"/>
      <c r="P77" s="38"/>
      <c r="Q77" s="38"/>
      <c r="R77" s="38"/>
      <c r="S77" s="38"/>
    </row>
    <row r="78" spans="2:19" ht="15" customHeight="1" x14ac:dyDescent="0.25">
      <c r="B78" s="36">
        <v>69</v>
      </c>
      <c r="C78" s="32">
        <v>26955.693973766844</v>
      </c>
      <c r="D78" s="32">
        <v>31935.883729028439</v>
      </c>
      <c r="E78" s="32">
        <v>37538.401972275642</v>
      </c>
      <c r="F78" s="32">
        <v>54282.727769833262</v>
      </c>
      <c r="G78" s="32">
        <v>61377.68378141406</v>
      </c>
      <c r="H78" s="32"/>
      <c r="I78" s="32"/>
      <c r="J78" s="32"/>
      <c r="K78" s="32"/>
      <c r="L78" s="32"/>
      <c r="M78" s="32"/>
      <c r="N78" s="32"/>
      <c r="P78" s="38"/>
      <c r="Q78" s="38"/>
      <c r="R78" s="38"/>
      <c r="S78" s="38"/>
    </row>
    <row r="79" spans="2:19" ht="15" customHeight="1" x14ac:dyDescent="0.25">
      <c r="B79" s="36">
        <v>70</v>
      </c>
      <c r="C79" s="32">
        <v>27799.635687109043</v>
      </c>
      <c r="D79" s="32">
        <v>33102.183574768038</v>
      </c>
      <c r="E79" s="32">
        <v>39062.856985028848</v>
      </c>
      <c r="F79" s="32">
        <v>56764.439613094466</v>
      </c>
      <c r="G79" s="32">
        <v>64634.785547587278</v>
      </c>
      <c r="H79" s="32"/>
      <c r="I79" s="32"/>
      <c r="J79" s="32"/>
      <c r="K79" s="32"/>
      <c r="L79" s="32"/>
      <c r="M79" s="32"/>
      <c r="N79" s="32"/>
      <c r="P79" s="38"/>
      <c r="Q79" s="38"/>
      <c r="R79" s="38"/>
      <c r="S79" s="38"/>
    </row>
    <row r="80" spans="2:19" ht="15" customHeight="1" x14ac:dyDescent="0.25">
      <c r="B80" s="36">
        <v>71</v>
      </c>
      <c r="C80" s="32">
        <v>30211.751050265444</v>
      </c>
      <c r="D80" s="32">
        <v>35489.754268108845</v>
      </c>
      <c r="E80" s="32">
        <v>41710.476464210449</v>
      </c>
      <c r="F80" s="32">
        <v>60837.831288352871</v>
      </c>
      <c r="G80" s="32">
        <v>69538.740511389682</v>
      </c>
      <c r="H80" s="32"/>
      <c r="I80" s="32"/>
      <c r="J80" s="32"/>
      <c r="K80" s="32"/>
      <c r="L80" s="32"/>
      <c r="M80" s="32"/>
      <c r="N80" s="32"/>
      <c r="P80" s="38"/>
      <c r="Q80" s="38"/>
      <c r="R80" s="38"/>
      <c r="S80" s="38"/>
    </row>
    <row r="81" spans="2:19" ht="15" customHeight="1" x14ac:dyDescent="0.25">
      <c r="B81" s="36">
        <v>72</v>
      </c>
      <c r="C81" s="32">
        <v>33116.320686504056</v>
      </c>
      <c r="D81" s="32">
        <v>38741.796054016057</v>
      </c>
      <c r="E81" s="32">
        <v>45352.128047740851</v>
      </c>
      <c r="F81" s="32">
        <v>66361.800846871294</v>
      </c>
      <c r="G81" s="32">
        <v>76001.522027508094</v>
      </c>
      <c r="H81" s="32"/>
      <c r="I81" s="32"/>
      <c r="J81" s="32"/>
      <c r="K81" s="32"/>
      <c r="L81" s="32"/>
      <c r="M81" s="32"/>
      <c r="N81" s="32"/>
      <c r="P81" s="38"/>
      <c r="Q81" s="38"/>
      <c r="R81" s="38"/>
      <c r="S81" s="38"/>
    </row>
    <row r="82" spans="2:19" ht="15" customHeight="1" x14ac:dyDescent="0.25">
      <c r="B82" s="36">
        <v>73</v>
      </c>
      <c r="C82" s="32">
        <v>36252.447282037858</v>
      </c>
      <c r="D82" s="32">
        <v>42250.504563660848</v>
      </c>
      <c r="E82" s="32">
        <v>49273.545594636074</v>
      </c>
      <c r="F82" s="32">
        <v>72294.153606945692</v>
      </c>
      <c r="G82" s="32">
        <v>82824.8073353449</v>
      </c>
      <c r="H82" s="32"/>
      <c r="I82" s="32"/>
      <c r="J82" s="32"/>
      <c r="K82" s="32"/>
      <c r="L82" s="32"/>
      <c r="M82" s="32"/>
      <c r="N82" s="32"/>
      <c r="P82" s="38"/>
      <c r="Q82" s="38"/>
      <c r="R82" s="38"/>
      <c r="S82" s="38"/>
    </row>
    <row r="83" spans="2:19" ht="15" customHeight="1" x14ac:dyDescent="0.25">
      <c r="B83" s="36">
        <v>74</v>
      </c>
      <c r="C83" s="32">
        <v>39626.562974625063</v>
      </c>
      <c r="D83" s="32">
        <v>46019.599604633659</v>
      </c>
      <c r="E83" s="32">
        <v>53481.30078859927</v>
      </c>
      <c r="F83" s="32">
        <v>78626.440260957694</v>
      </c>
      <c r="G83" s="32">
        <v>90007.657622942497</v>
      </c>
      <c r="H83" s="32"/>
      <c r="I83" s="32"/>
      <c r="J83" s="32"/>
      <c r="K83" s="32"/>
      <c r="L83" s="32"/>
      <c r="M83" s="32"/>
      <c r="N83" s="32"/>
      <c r="P83" s="38"/>
      <c r="Q83" s="38"/>
      <c r="R83" s="38"/>
      <c r="S83" s="38"/>
    </row>
    <row r="84" spans="2:19" ht="15" customHeight="1" x14ac:dyDescent="0.25">
      <c r="B84" s="36">
        <v>75</v>
      </c>
      <c r="C84" s="32">
        <v>43239.586641088259</v>
      </c>
      <c r="D84" s="32">
        <v>50055.590840217672</v>
      </c>
      <c r="E84" s="32">
        <v>57982.904125291265</v>
      </c>
      <c r="F84" s="32">
        <v>85362.416056737711</v>
      </c>
      <c r="G84" s="32">
        <v>97549.134078343326</v>
      </c>
      <c r="H84" s="32"/>
      <c r="I84" s="32"/>
      <c r="J84" s="32"/>
      <c r="K84" s="32"/>
      <c r="L84" s="32"/>
      <c r="M84" s="32"/>
      <c r="N84" s="32"/>
      <c r="P84" s="38"/>
      <c r="Q84" s="38"/>
      <c r="R84" s="38"/>
      <c r="S84" s="38"/>
    </row>
    <row r="85" spans="2:19" ht="15" customHeight="1" x14ac:dyDescent="0.25">
      <c r="B85" s="36">
        <v>76</v>
      </c>
      <c r="C85" s="32">
        <v>47095.193788717879</v>
      </c>
      <c r="D85" s="32">
        <v>54360.338174208075</v>
      </c>
      <c r="E85" s="32">
        <v>62780.233228627287</v>
      </c>
      <c r="F85" s="32">
        <v>92481.427131218516</v>
      </c>
      <c r="G85" s="32">
        <v>105446.42026567453</v>
      </c>
      <c r="H85" s="32"/>
      <c r="I85" s="32"/>
      <c r="J85" s="32"/>
      <c r="K85" s="32"/>
      <c r="L85" s="32"/>
      <c r="M85" s="32"/>
      <c r="N85" s="32"/>
      <c r="P85" s="38"/>
      <c r="Q85" s="38"/>
      <c r="R85" s="38"/>
      <c r="S85" s="38"/>
    </row>
    <row r="86" spans="2:19" ht="15" customHeight="1" x14ac:dyDescent="0.25">
      <c r="B86" s="36">
        <v>77</v>
      </c>
      <c r="C86" s="32">
        <v>51114.361010770277</v>
      </c>
      <c r="D86" s="32">
        <v>58856.65559910408</v>
      </c>
      <c r="E86" s="32">
        <v>67800.999577872091</v>
      </c>
      <c r="F86" s="32">
        <v>99847.34575054812</v>
      </c>
      <c r="G86" s="32">
        <v>113555.87795542335</v>
      </c>
      <c r="H86" s="32"/>
      <c r="I86" s="32"/>
      <c r="S86" s="38"/>
    </row>
    <row r="87" spans="2:19" ht="15" customHeight="1" x14ac:dyDescent="0.25">
      <c r="B87" s="36">
        <v>78</v>
      </c>
      <c r="C87" s="32">
        <v>55377.949467634287</v>
      </c>
      <c r="D87" s="32">
        <v>63625.448929996877</v>
      </c>
      <c r="E87" s="32">
        <v>73125.941001379309</v>
      </c>
      <c r="F87" s="32">
        <v>107568.13528985053</v>
      </c>
      <c r="G87" s="32">
        <v>122033.34993255135</v>
      </c>
      <c r="H87" s="32"/>
      <c r="I87" s="32"/>
      <c r="S87" s="38"/>
    </row>
    <row r="88" spans="2:19" ht="15" customHeight="1" x14ac:dyDescent="0.25">
      <c r="B88" s="36">
        <v>79</v>
      </c>
      <c r="C88" s="32">
        <v>59874.013760616122</v>
      </c>
      <c r="D88" s="32">
        <v>68662.068407398488</v>
      </c>
      <c r="E88" s="32">
        <v>78752.241063276117</v>
      </c>
      <c r="F88" s="32">
        <v>115920.74527661776</v>
      </c>
      <c r="G88" s="32">
        <v>130876.95857314336</v>
      </c>
      <c r="H88" s="32"/>
      <c r="I88" s="32"/>
      <c r="S88" s="38"/>
    </row>
    <row r="89" spans="2:19" ht="15" customHeight="1" x14ac:dyDescent="0.25">
      <c r="B89" s="36">
        <v>80</v>
      </c>
      <c r="C89" s="32">
        <v>64594.283998312312</v>
      </c>
      <c r="D89" s="32">
        <v>73955.354608537702</v>
      </c>
      <c r="E89" s="32">
        <v>84670.511643986494</v>
      </c>
      <c r="F89" s="32">
        <v>124721.16856716016</v>
      </c>
      <c r="G89" s="32">
        <v>140086.70387719938</v>
      </c>
      <c r="H89" s="32"/>
      <c r="I89" s="32"/>
      <c r="J89" s="34"/>
      <c r="K89" s="34"/>
      <c r="L89" s="34"/>
      <c r="M89" s="34"/>
      <c r="N89" s="34"/>
      <c r="S89" s="38"/>
    </row>
    <row r="90" spans="2:19" ht="15" customHeight="1" x14ac:dyDescent="0.25">
      <c r="B90" s="36">
        <v>81</v>
      </c>
      <c r="C90" s="32">
        <v>69518.544890625693</v>
      </c>
      <c r="D90" s="32">
        <v>79487.638447360107</v>
      </c>
      <c r="E90" s="32">
        <v>90864.792940231317</v>
      </c>
      <c r="F90" s="32">
        <v>133924.34218751296</v>
      </c>
      <c r="G90" s="32">
        <v>150298.16154001455</v>
      </c>
      <c r="H90" s="32"/>
      <c r="I90" s="32"/>
      <c r="J90" s="38"/>
      <c r="K90" s="38"/>
      <c r="L90" s="38"/>
      <c r="M90" s="38"/>
      <c r="N90" s="38"/>
      <c r="S90" s="38"/>
    </row>
    <row r="91" spans="2:19" ht="15" customHeight="1" x14ac:dyDescent="0.25">
      <c r="B91" s="36">
        <v>82</v>
      </c>
      <c r="C91" s="32">
        <v>73766.512441505518</v>
      </c>
      <c r="D91" s="32">
        <v>84369.885909760123</v>
      </c>
      <c r="E91" s="32">
        <v>96441.335968375337</v>
      </c>
      <c r="F91" s="32">
        <v>142295.72841343217</v>
      </c>
      <c r="G91" s="32">
        <v>159825.22528573941</v>
      </c>
      <c r="H91" s="32"/>
      <c r="I91" s="32"/>
      <c r="J91" s="38"/>
      <c r="K91" s="38"/>
      <c r="L91" s="38"/>
      <c r="M91" s="38"/>
      <c r="N91" s="38"/>
      <c r="S91" s="38"/>
    </row>
    <row r="92" spans="2:19" ht="15" customHeight="1" x14ac:dyDescent="0.25">
      <c r="B92" s="36">
        <v>83</v>
      </c>
      <c r="C92" s="32">
        <v>77940.969846577325</v>
      </c>
      <c r="D92" s="32">
        <v>89215.865248153699</v>
      </c>
      <c r="E92" s="32">
        <v>102020.69543239212</v>
      </c>
      <c r="F92" s="32">
        <v>150679.31919480019</v>
      </c>
      <c r="G92" s="32">
        <v>169868.63560814422</v>
      </c>
      <c r="H92" s="32"/>
      <c r="I92" s="32"/>
      <c r="J92" s="38"/>
      <c r="K92" s="38"/>
      <c r="L92" s="38"/>
      <c r="M92" s="38"/>
      <c r="N92" s="38"/>
      <c r="S92" s="38"/>
    </row>
    <row r="93" spans="2:19" ht="15" customHeight="1" x14ac:dyDescent="0.25">
      <c r="B93" s="36">
        <v>84</v>
      </c>
      <c r="C93" s="32">
        <v>81970.244713678316</v>
      </c>
      <c r="D93" s="32">
        <v>93954.900118323305</v>
      </c>
      <c r="E93" s="32">
        <v>107533.39924741934</v>
      </c>
      <c r="F93" s="32">
        <v>158974.66165215379</v>
      </c>
      <c r="G93" s="32">
        <v>180498.80340404905</v>
      </c>
      <c r="H93" s="32"/>
      <c r="I93" s="32"/>
      <c r="J93" s="38"/>
      <c r="K93" s="38"/>
      <c r="L93" s="38"/>
      <c r="M93" s="38"/>
      <c r="N93" s="38"/>
      <c r="S93" s="38"/>
    </row>
    <row r="94" spans="2:19" ht="15" customHeight="1" x14ac:dyDescent="0.25">
      <c r="B94" s="36" t="s">
        <v>1</v>
      </c>
      <c r="C94" s="32">
        <v>85771.638128774517</v>
      </c>
      <c r="D94" s="32">
        <v>98506.084705177724</v>
      </c>
      <c r="E94" s="32">
        <v>112900.58720901854</v>
      </c>
      <c r="F94" s="32">
        <v>167070.97597449622</v>
      </c>
      <c r="G94" s="32">
        <v>191468.82112860505</v>
      </c>
      <c r="H94" s="32"/>
      <c r="I94" s="32"/>
      <c r="J94" s="38"/>
      <c r="K94" s="38"/>
      <c r="L94" s="38"/>
      <c r="M94" s="38"/>
      <c r="N94" s="38"/>
      <c r="S94" s="38"/>
    </row>
    <row r="95" spans="2:19" x14ac:dyDescent="0.25">
      <c r="J95" s="38"/>
      <c r="K95" s="38"/>
      <c r="L95" s="38"/>
      <c r="M95" s="38"/>
      <c r="N95" s="38"/>
    </row>
    <row r="96" spans="2:19" x14ac:dyDescent="0.25">
      <c r="J96" s="38"/>
      <c r="K96" s="38"/>
      <c r="L96" s="38"/>
      <c r="M96" s="38"/>
      <c r="N96" s="38"/>
    </row>
    <row r="97" spans="2:14" x14ac:dyDescent="0.25">
      <c r="J97" s="38"/>
      <c r="K97" s="38"/>
      <c r="L97" s="38"/>
      <c r="M97" s="38"/>
      <c r="N97" s="38"/>
    </row>
    <row r="98" spans="2:14" x14ac:dyDescent="0.25">
      <c r="C98" s="34"/>
      <c r="D98" s="34"/>
      <c r="E98" s="34"/>
      <c r="F98" s="34"/>
      <c r="G98" s="34"/>
      <c r="H98" s="34"/>
      <c r="I98" s="34"/>
      <c r="J98" s="38"/>
      <c r="K98" s="38"/>
      <c r="L98" s="38"/>
      <c r="M98" s="38"/>
      <c r="N98" s="38"/>
    </row>
    <row r="99" spans="2:14" x14ac:dyDescent="0.25">
      <c r="B99" s="36"/>
      <c r="C99" s="48"/>
      <c r="D99" s="49"/>
      <c r="E99" s="38"/>
      <c r="F99" s="50"/>
      <c r="G99" s="38"/>
      <c r="H99" s="38"/>
      <c r="I99" s="38"/>
      <c r="J99" s="38"/>
      <c r="K99" s="38"/>
      <c r="L99" s="38"/>
      <c r="M99" s="38"/>
      <c r="N99" s="38"/>
    </row>
    <row r="100" spans="2:14" x14ac:dyDescent="0.25">
      <c r="B100" s="36"/>
      <c r="C100" s="48"/>
      <c r="D100" s="49"/>
      <c r="E100" s="38"/>
      <c r="F100" s="50"/>
      <c r="G100" s="38"/>
      <c r="H100" s="38"/>
      <c r="I100" s="38"/>
      <c r="J100" s="38"/>
      <c r="K100" s="38"/>
      <c r="L100" s="38"/>
      <c r="M100" s="38"/>
      <c r="N100" s="38"/>
    </row>
    <row r="101" spans="2:14" x14ac:dyDescent="0.25">
      <c r="B101" s="36"/>
      <c r="C101" s="48"/>
      <c r="D101" s="49"/>
      <c r="E101" s="38"/>
      <c r="F101" s="50"/>
      <c r="G101" s="38"/>
      <c r="H101" s="38"/>
      <c r="I101" s="38"/>
      <c r="J101" s="38"/>
      <c r="K101" s="38"/>
      <c r="L101" s="38"/>
      <c r="M101" s="38"/>
      <c r="N101" s="38"/>
    </row>
    <row r="102" spans="2:14" x14ac:dyDescent="0.25">
      <c r="B102" s="36"/>
      <c r="C102" s="48"/>
      <c r="D102" s="49"/>
      <c r="E102" s="38"/>
      <c r="F102" s="50"/>
      <c r="G102" s="38"/>
      <c r="H102" s="38"/>
      <c r="I102" s="38"/>
      <c r="J102" s="38"/>
      <c r="K102" s="38"/>
      <c r="L102" s="38"/>
      <c r="M102" s="38"/>
      <c r="N102" s="38"/>
    </row>
    <row r="103" spans="2:14" x14ac:dyDescent="0.25">
      <c r="B103" s="36"/>
      <c r="C103" s="48"/>
      <c r="D103" s="49"/>
      <c r="E103" s="38"/>
      <c r="F103" s="50"/>
      <c r="G103" s="38"/>
      <c r="H103" s="38"/>
      <c r="I103" s="38"/>
      <c r="J103" s="38"/>
      <c r="K103" s="38"/>
      <c r="L103" s="38"/>
      <c r="M103" s="38"/>
      <c r="N103" s="38"/>
    </row>
    <row r="104" spans="2:14" x14ac:dyDescent="0.25">
      <c r="B104" s="36"/>
      <c r="C104" s="48"/>
      <c r="D104" s="49"/>
      <c r="E104" s="38"/>
      <c r="F104" s="50"/>
      <c r="G104" s="38"/>
      <c r="H104" s="38"/>
      <c r="I104" s="38"/>
      <c r="J104" s="38"/>
      <c r="K104" s="38"/>
      <c r="L104" s="38"/>
      <c r="M104" s="38"/>
      <c r="N104" s="38"/>
    </row>
    <row r="105" spans="2:14" x14ac:dyDescent="0.25">
      <c r="B105" s="36"/>
      <c r="C105" s="48"/>
      <c r="D105" s="49"/>
      <c r="E105" s="38"/>
      <c r="F105" s="50"/>
      <c r="G105" s="38"/>
      <c r="H105" s="38"/>
      <c r="I105" s="38"/>
      <c r="J105" s="38"/>
      <c r="K105" s="38"/>
      <c r="L105" s="38"/>
      <c r="M105" s="38"/>
      <c r="N105" s="38"/>
    </row>
    <row r="106" spans="2:14" x14ac:dyDescent="0.25">
      <c r="B106" s="36"/>
      <c r="C106" s="48"/>
      <c r="D106" s="49"/>
      <c r="E106" s="38"/>
      <c r="F106" s="50"/>
      <c r="G106" s="38"/>
      <c r="H106" s="38"/>
      <c r="I106" s="38"/>
      <c r="J106" s="38"/>
      <c r="K106" s="38"/>
      <c r="L106" s="38"/>
      <c r="M106" s="38"/>
      <c r="N106" s="38"/>
    </row>
    <row r="107" spans="2:14" x14ac:dyDescent="0.25">
      <c r="B107" s="36"/>
      <c r="C107" s="48"/>
      <c r="D107" s="49"/>
      <c r="E107" s="38"/>
      <c r="F107" s="50"/>
      <c r="G107" s="38"/>
      <c r="H107" s="38"/>
      <c r="I107" s="38"/>
      <c r="J107" s="38"/>
      <c r="K107" s="38"/>
      <c r="L107" s="38"/>
      <c r="M107" s="38"/>
      <c r="N107" s="38"/>
    </row>
    <row r="108" spans="2:14" x14ac:dyDescent="0.25">
      <c r="B108" s="36"/>
      <c r="C108" s="48"/>
      <c r="D108" s="49"/>
      <c r="E108" s="38"/>
      <c r="F108" s="50"/>
      <c r="G108" s="38"/>
      <c r="H108" s="38"/>
      <c r="I108" s="38"/>
      <c r="J108" s="38"/>
      <c r="K108" s="38"/>
      <c r="L108" s="38"/>
      <c r="M108" s="38"/>
      <c r="N108" s="38"/>
    </row>
    <row r="109" spans="2:14" x14ac:dyDescent="0.25">
      <c r="B109" s="36"/>
      <c r="C109" s="48"/>
      <c r="D109" s="49"/>
      <c r="E109" s="38"/>
      <c r="F109" s="50"/>
      <c r="G109" s="38"/>
      <c r="H109" s="38"/>
      <c r="I109" s="38"/>
      <c r="J109" s="38"/>
      <c r="K109" s="38"/>
      <c r="L109" s="38"/>
      <c r="M109" s="38"/>
      <c r="N109" s="38"/>
    </row>
    <row r="110" spans="2:14" x14ac:dyDescent="0.25">
      <c r="B110" s="36"/>
      <c r="C110" s="48"/>
      <c r="D110" s="49"/>
      <c r="E110" s="38"/>
      <c r="F110" s="50"/>
      <c r="G110" s="38"/>
      <c r="H110" s="38"/>
      <c r="I110" s="38"/>
      <c r="J110" s="38"/>
      <c r="K110" s="38"/>
      <c r="L110" s="38"/>
      <c r="M110" s="38"/>
      <c r="N110" s="38"/>
    </row>
    <row r="111" spans="2:14" x14ac:dyDescent="0.25">
      <c r="B111" s="36"/>
      <c r="C111" s="48"/>
      <c r="D111" s="49"/>
      <c r="E111" s="38"/>
      <c r="F111" s="50"/>
      <c r="G111" s="38"/>
      <c r="H111" s="38"/>
      <c r="I111" s="38"/>
      <c r="J111" s="38"/>
      <c r="K111" s="38"/>
      <c r="L111" s="38"/>
      <c r="M111" s="38"/>
      <c r="N111" s="38"/>
    </row>
    <row r="112" spans="2:14" x14ac:dyDescent="0.25">
      <c r="B112" s="36"/>
      <c r="C112" s="48"/>
      <c r="D112" s="49"/>
      <c r="E112" s="38"/>
      <c r="F112" s="50"/>
      <c r="G112" s="38"/>
      <c r="H112" s="38"/>
      <c r="I112" s="38"/>
      <c r="J112" s="38"/>
      <c r="K112" s="38"/>
      <c r="L112" s="38"/>
      <c r="M112" s="38"/>
      <c r="N112" s="38"/>
    </row>
    <row r="113" spans="2:14" x14ac:dyDescent="0.25">
      <c r="B113" s="36"/>
      <c r="C113" s="48"/>
      <c r="D113" s="49"/>
      <c r="E113" s="38"/>
      <c r="F113" s="50"/>
      <c r="G113" s="38"/>
      <c r="H113" s="38"/>
      <c r="I113" s="38"/>
      <c r="J113" s="38"/>
      <c r="K113" s="38"/>
      <c r="L113" s="38"/>
      <c r="M113" s="38"/>
      <c r="N113" s="38"/>
    </row>
    <row r="114" spans="2:14" x14ac:dyDescent="0.25">
      <c r="B114" s="36"/>
      <c r="C114" s="48"/>
      <c r="D114" s="49"/>
      <c r="E114" s="38"/>
      <c r="F114" s="50"/>
      <c r="G114" s="38"/>
      <c r="H114" s="38"/>
      <c r="I114" s="38"/>
      <c r="J114" s="38"/>
      <c r="K114" s="38"/>
      <c r="L114" s="38"/>
      <c r="M114" s="38"/>
      <c r="N114" s="38"/>
    </row>
    <row r="115" spans="2:14" x14ac:dyDescent="0.25">
      <c r="B115" s="36"/>
      <c r="C115" s="48"/>
      <c r="D115" s="49"/>
      <c r="E115" s="38"/>
      <c r="F115" s="50"/>
      <c r="G115" s="38"/>
      <c r="H115" s="38"/>
      <c r="I115" s="38"/>
      <c r="J115" s="38"/>
      <c r="K115" s="38"/>
      <c r="L115" s="38"/>
      <c r="M115" s="38"/>
      <c r="N115" s="38"/>
    </row>
    <row r="116" spans="2:14" x14ac:dyDescent="0.25">
      <c r="B116" s="36"/>
      <c r="C116" s="48"/>
      <c r="D116" s="49"/>
      <c r="E116" s="38"/>
      <c r="F116" s="50"/>
      <c r="G116" s="38"/>
      <c r="H116" s="38"/>
      <c r="I116" s="38"/>
      <c r="J116" s="38"/>
      <c r="K116" s="38"/>
      <c r="L116" s="38"/>
      <c r="M116" s="38"/>
      <c r="N116" s="38"/>
    </row>
    <row r="117" spans="2:14" x14ac:dyDescent="0.25">
      <c r="B117" s="36"/>
      <c r="C117" s="48"/>
      <c r="D117" s="49"/>
      <c r="E117" s="38"/>
      <c r="F117" s="50"/>
      <c r="G117" s="38"/>
      <c r="H117" s="38"/>
      <c r="I117" s="38"/>
      <c r="J117" s="38"/>
      <c r="K117" s="38"/>
      <c r="L117" s="38"/>
      <c r="M117" s="38"/>
      <c r="N117" s="38"/>
    </row>
    <row r="118" spans="2:14" x14ac:dyDescent="0.25">
      <c r="B118" s="36"/>
      <c r="C118" s="48"/>
      <c r="D118" s="49"/>
      <c r="E118" s="38"/>
      <c r="F118" s="50"/>
      <c r="G118" s="38"/>
      <c r="H118" s="38"/>
      <c r="I118" s="38"/>
      <c r="J118" s="38"/>
      <c r="K118" s="38"/>
      <c r="L118" s="38"/>
      <c r="M118" s="38"/>
      <c r="N118" s="38"/>
    </row>
    <row r="119" spans="2:14" x14ac:dyDescent="0.25">
      <c r="B119" s="36"/>
      <c r="C119" s="48"/>
      <c r="D119" s="49"/>
      <c r="E119" s="38"/>
      <c r="F119" s="50"/>
      <c r="G119" s="38"/>
      <c r="H119" s="38"/>
      <c r="I119" s="38"/>
      <c r="J119" s="38"/>
      <c r="K119" s="38"/>
      <c r="L119" s="38"/>
      <c r="M119" s="38"/>
      <c r="N119" s="38"/>
    </row>
    <row r="120" spans="2:14" x14ac:dyDescent="0.25">
      <c r="B120" s="36"/>
      <c r="C120" s="48"/>
      <c r="D120" s="49"/>
      <c r="E120" s="38"/>
      <c r="F120" s="50"/>
      <c r="G120" s="38"/>
      <c r="H120" s="38"/>
      <c r="I120" s="38"/>
      <c r="J120" s="38"/>
      <c r="K120" s="38"/>
      <c r="L120" s="38"/>
      <c r="M120" s="38"/>
      <c r="N120" s="38"/>
    </row>
    <row r="121" spans="2:14" x14ac:dyDescent="0.25">
      <c r="B121" s="36"/>
      <c r="C121" s="48"/>
      <c r="D121" s="49"/>
      <c r="E121" s="38"/>
      <c r="F121" s="50"/>
      <c r="G121" s="38"/>
      <c r="H121" s="38"/>
      <c r="I121" s="38"/>
      <c r="J121" s="38"/>
      <c r="K121" s="38"/>
      <c r="L121" s="38"/>
      <c r="M121" s="38"/>
      <c r="N121" s="38"/>
    </row>
    <row r="122" spans="2:14" x14ac:dyDescent="0.25">
      <c r="B122" s="36"/>
      <c r="C122" s="48"/>
      <c r="D122" s="49"/>
      <c r="E122" s="38"/>
      <c r="F122" s="50"/>
      <c r="G122" s="38"/>
      <c r="H122" s="38"/>
      <c r="I122" s="38"/>
      <c r="J122" s="38"/>
      <c r="K122" s="38"/>
      <c r="L122" s="38"/>
      <c r="M122" s="38"/>
      <c r="N122" s="38"/>
    </row>
    <row r="123" spans="2:14" x14ac:dyDescent="0.25">
      <c r="B123" s="36"/>
      <c r="C123" s="48"/>
      <c r="D123" s="49"/>
      <c r="E123" s="38"/>
      <c r="F123" s="50"/>
      <c r="G123" s="38"/>
      <c r="H123" s="38"/>
      <c r="I123" s="38"/>
      <c r="J123" s="38"/>
      <c r="K123" s="38"/>
      <c r="L123" s="38"/>
      <c r="M123" s="38"/>
      <c r="N123" s="38"/>
    </row>
    <row r="124" spans="2:14" x14ac:dyDescent="0.25">
      <c r="B124" s="36"/>
      <c r="C124" s="48"/>
      <c r="D124" s="49"/>
      <c r="E124" s="38"/>
      <c r="F124" s="50"/>
      <c r="G124" s="38"/>
      <c r="H124" s="38"/>
      <c r="I124" s="38"/>
      <c r="J124" s="38"/>
      <c r="K124" s="38"/>
      <c r="L124" s="38"/>
      <c r="M124" s="38"/>
      <c r="N124" s="38"/>
    </row>
    <row r="125" spans="2:14" x14ac:dyDescent="0.25">
      <c r="B125" s="36"/>
      <c r="C125" s="48"/>
      <c r="D125" s="49"/>
      <c r="E125" s="38"/>
      <c r="F125" s="50"/>
      <c r="G125" s="38"/>
      <c r="H125" s="38"/>
      <c r="I125" s="38"/>
      <c r="J125" s="38"/>
      <c r="K125" s="38"/>
      <c r="L125" s="38"/>
      <c r="M125" s="38"/>
      <c r="N125" s="38"/>
    </row>
    <row r="126" spans="2:14" x14ac:dyDescent="0.25">
      <c r="B126" s="36"/>
      <c r="C126" s="48"/>
      <c r="D126" s="49"/>
      <c r="E126" s="38"/>
      <c r="F126" s="50"/>
      <c r="G126" s="38"/>
      <c r="H126" s="38"/>
      <c r="I126" s="38"/>
      <c r="J126" s="38"/>
      <c r="K126" s="38"/>
      <c r="L126" s="38"/>
      <c r="M126" s="38"/>
      <c r="N126" s="38"/>
    </row>
    <row r="127" spans="2:14" x14ac:dyDescent="0.25">
      <c r="B127" s="36"/>
      <c r="C127" s="48"/>
      <c r="D127" s="49"/>
      <c r="E127" s="38"/>
      <c r="F127" s="50"/>
      <c r="G127" s="38"/>
      <c r="H127" s="38"/>
      <c r="I127" s="38"/>
      <c r="J127" s="38"/>
      <c r="K127" s="38"/>
      <c r="L127" s="38"/>
      <c r="M127" s="38"/>
      <c r="N127" s="38"/>
    </row>
    <row r="128" spans="2:14" x14ac:dyDescent="0.25">
      <c r="B128" s="36"/>
      <c r="C128" s="48"/>
      <c r="D128" s="49"/>
      <c r="E128" s="38"/>
      <c r="F128" s="50"/>
      <c r="G128" s="38"/>
      <c r="H128" s="38"/>
      <c r="I128" s="38"/>
      <c r="J128" s="38"/>
      <c r="K128" s="38"/>
      <c r="L128" s="38"/>
      <c r="M128" s="38"/>
      <c r="N128" s="38"/>
    </row>
    <row r="129" spans="2:14" x14ac:dyDescent="0.25">
      <c r="B129" s="36"/>
      <c r="C129" s="48"/>
      <c r="D129" s="49"/>
      <c r="E129" s="38"/>
      <c r="F129" s="50"/>
      <c r="G129" s="38"/>
      <c r="H129" s="38"/>
      <c r="I129" s="38"/>
      <c r="J129" s="38"/>
      <c r="K129" s="38"/>
      <c r="L129" s="38"/>
      <c r="M129" s="38"/>
      <c r="N129" s="38"/>
    </row>
    <row r="130" spans="2:14" x14ac:dyDescent="0.25">
      <c r="B130" s="36"/>
      <c r="C130" s="48"/>
      <c r="D130" s="49"/>
      <c r="E130" s="38"/>
      <c r="F130" s="50"/>
      <c r="G130" s="38"/>
      <c r="H130" s="38"/>
      <c r="I130" s="38"/>
      <c r="J130" s="38"/>
      <c r="K130" s="38"/>
      <c r="L130" s="38"/>
      <c r="M130" s="38"/>
      <c r="N130" s="38"/>
    </row>
    <row r="131" spans="2:14" x14ac:dyDescent="0.25">
      <c r="B131" s="36"/>
      <c r="C131" s="48"/>
      <c r="D131" s="49"/>
      <c r="E131" s="38"/>
      <c r="F131" s="50"/>
      <c r="G131" s="38"/>
      <c r="H131" s="38"/>
      <c r="I131" s="38"/>
      <c r="J131" s="38"/>
      <c r="K131" s="38"/>
      <c r="L131" s="38"/>
      <c r="M131" s="38"/>
      <c r="N131" s="38"/>
    </row>
    <row r="132" spans="2:14" x14ac:dyDescent="0.25">
      <c r="B132" s="36"/>
      <c r="C132" s="48"/>
      <c r="D132" s="49"/>
      <c r="E132" s="38"/>
      <c r="F132" s="50"/>
      <c r="G132" s="38"/>
      <c r="H132" s="38"/>
      <c r="I132" s="38"/>
      <c r="J132" s="38"/>
      <c r="K132" s="38"/>
      <c r="L132" s="38"/>
      <c r="M132" s="38"/>
      <c r="N132" s="38"/>
    </row>
    <row r="133" spans="2:14" x14ac:dyDescent="0.25">
      <c r="B133" s="36"/>
      <c r="C133" s="48"/>
      <c r="D133" s="49"/>
      <c r="E133" s="38"/>
      <c r="F133" s="50"/>
      <c r="G133" s="38"/>
      <c r="H133" s="38"/>
      <c r="I133" s="38"/>
      <c r="J133" s="38"/>
      <c r="K133" s="38"/>
      <c r="L133" s="38"/>
      <c r="M133" s="38"/>
      <c r="N133" s="38"/>
    </row>
    <row r="134" spans="2:14" x14ac:dyDescent="0.25">
      <c r="B134" s="36"/>
      <c r="C134" s="48"/>
      <c r="D134" s="49"/>
      <c r="E134" s="38"/>
      <c r="F134" s="50"/>
      <c r="G134" s="38"/>
      <c r="H134" s="38"/>
      <c r="I134" s="38"/>
      <c r="J134" s="38"/>
      <c r="K134" s="38"/>
      <c r="L134" s="38"/>
      <c r="M134" s="38"/>
      <c r="N134" s="38"/>
    </row>
    <row r="135" spans="2:14" x14ac:dyDescent="0.25">
      <c r="B135" s="36"/>
      <c r="C135" s="48"/>
      <c r="D135" s="49"/>
      <c r="E135" s="38"/>
      <c r="F135" s="50"/>
      <c r="G135" s="38"/>
      <c r="H135" s="38"/>
      <c r="I135" s="38"/>
      <c r="J135" s="38"/>
      <c r="K135" s="38"/>
      <c r="L135" s="38"/>
      <c r="M135" s="38"/>
      <c r="N135" s="38"/>
    </row>
    <row r="136" spans="2:14" x14ac:dyDescent="0.25">
      <c r="B136" s="36"/>
      <c r="C136" s="48"/>
      <c r="D136" s="49"/>
      <c r="E136" s="38"/>
      <c r="F136" s="50"/>
      <c r="G136" s="38"/>
      <c r="H136" s="38"/>
      <c r="I136" s="38"/>
      <c r="J136" s="38"/>
      <c r="K136" s="38"/>
      <c r="L136" s="38"/>
      <c r="M136" s="38"/>
      <c r="N136" s="38"/>
    </row>
    <row r="137" spans="2:14" x14ac:dyDescent="0.25">
      <c r="B137" s="36"/>
      <c r="C137" s="48"/>
      <c r="D137" s="49"/>
      <c r="E137" s="38"/>
      <c r="F137" s="50"/>
      <c r="G137" s="38"/>
      <c r="H137" s="38"/>
      <c r="I137" s="38"/>
      <c r="J137" s="38"/>
      <c r="K137" s="38"/>
      <c r="L137" s="38"/>
      <c r="M137" s="38"/>
      <c r="N137" s="38"/>
    </row>
    <row r="138" spans="2:14" x14ac:dyDescent="0.25">
      <c r="B138" s="36"/>
      <c r="C138" s="48"/>
      <c r="D138" s="49"/>
      <c r="E138" s="38"/>
      <c r="F138" s="50"/>
      <c r="G138" s="38"/>
      <c r="H138" s="38"/>
      <c r="I138" s="38"/>
      <c r="J138" s="38"/>
      <c r="K138" s="38"/>
      <c r="L138" s="38"/>
      <c r="M138" s="38"/>
      <c r="N138" s="38"/>
    </row>
    <row r="139" spans="2:14" x14ac:dyDescent="0.25">
      <c r="B139" s="36"/>
      <c r="C139" s="48"/>
      <c r="D139" s="49"/>
      <c r="E139" s="38"/>
      <c r="F139" s="50"/>
      <c r="G139" s="38"/>
      <c r="H139" s="38"/>
      <c r="I139" s="38"/>
      <c r="J139" s="38"/>
      <c r="K139" s="38"/>
      <c r="L139" s="38"/>
      <c r="M139" s="38"/>
      <c r="N139" s="38"/>
    </row>
    <row r="140" spans="2:14" x14ac:dyDescent="0.25">
      <c r="B140" s="36"/>
      <c r="C140" s="48"/>
      <c r="D140" s="49"/>
      <c r="E140" s="38"/>
      <c r="F140" s="50"/>
      <c r="G140" s="38"/>
      <c r="H140" s="38"/>
      <c r="I140" s="38"/>
      <c r="J140" s="38"/>
      <c r="K140" s="38"/>
      <c r="L140" s="38"/>
      <c r="M140" s="38"/>
      <c r="N140" s="38"/>
    </row>
    <row r="141" spans="2:14" x14ac:dyDescent="0.25">
      <c r="B141" s="36"/>
      <c r="C141" s="48"/>
      <c r="D141" s="49"/>
      <c r="E141" s="38"/>
      <c r="F141" s="50"/>
      <c r="G141" s="38"/>
      <c r="H141" s="38"/>
      <c r="I141" s="38"/>
      <c r="J141" s="38"/>
      <c r="K141" s="38"/>
      <c r="L141" s="38"/>
      <c r="M141" s="38"/>
      <c r="N141" s="38"/>
    </row>
    <row r="142" spans="2:14" x14ac:dyDescent="0.25">
      <c r="B142" s="36"/>
      <c r="C142" s="48"/>
      <c r="D142" s="49"/>
      <c r="E142" s="38"/>
      <c r="F142" s="50"/>
      <c r="G142" s="38"/>
      <c r="H142" s="38"/>
      <c r="I142" s="38"/>
      <c r="J142" s="38"/>
      <c r="K142" s="38"/>
      <c r="L142" s="38"/>
      <c r="M142" s="38"/>
      <c r="N142" s="38"/>
    </row>
    <row r="143" spans="2:14" x14ac:dyDescent="0.25">
      <c r="B143" s="36"/>
      <c r="C143" s="48"/>
      <c r="D143" s="49"/>
      <c r="E143" s="38"/>
      <c r="F143" s="50"/>
      <c r="G143" s="38"/>
      <c r="H143" s="38"/>
      <c r="I143" s="38"/>
      <c r="J143" s="38"/>
      <c r="K143" s="38"/>
      <c r="L143" s="38"/>
      <c r="M143" s="38"/>
      <c r="N143" s="38"/>
    </row>
    <row r="144" spans="2:14" x14ac:dyDescent="0.25">
      <c r="B144" s="36"/>
      <c r="C144" s="48"/>
      <c r="D144" s="49"/>
      <c r="E144" s="38"/>
      <c r="F144" s="50"/>
      <c r="G144" s="38"/>
      <c r="H144" s="38"/>
      <c r="I144" s="38"/>
      <c r="J144" s="38"/>
      <c r="K144" s="38"/>
      <c r="L144" s="38"/>
      <c r="M144" s="38"/>
      <c r="N144" s="38"/>
    </row>
    <row r="145" spans="2:14" x14ac:dyDescent="0.25">
      <c r="B145" s="36"/>
      <c r="C145" s="48"/>
      <c r="D145" s="49"/>
      <c r="E145" s="38"/>
      <c r="F145" s="50"/>
      <c r="G145" s="38"/>
      <c r="H145" s="38"/>
      <c r="I145" s="38"/>
      <c r="J145" s="38"/>
      <c r="K145" s="38"/>
      <c r="L145" s="38"/>
      <c r="M145" s="38"/>
      <c r="N145" s="38"/>
    </row>
    <row r="146" spans="2:14" x14ac:dyDescent="0.25">
      <c r="B146" s="36"/>
      <c r="C146" s="48"/>
      <c r="D146" s="49"/>
      <c r="E146" s="38"/>
      <c r="F146" s="50"/>
      <c r="G146" s="38"/>
      <c r="H146" s="38"/>
      <c r="I146" s="38"/>
      <c r="J146" s="38"/>
      <c r="K146" s="38"/>
      <c r="L146" s="38"/>
      <c r="M146" s="38"/>
      <c r="N146" s="38"/>
    </row>
    <row r="147" spans="2:14" x14ac:dyDescent="0.25">
      <c r="B147" s="36"/>
      <c r="C147" s="48"/>
      <c r="D147" s="49"/>
      <c r="E147" s="38"/>
      <c r="F147" s="50"/>
      <c r="G147" s="38"/>
      <c r="H147" s="38"/>
      <c r="I147" s="38"/>
      <c r="J147" s="38"/>
      <c r="K147" s="38"/>
      <c r="L147" s="38"/>
      <c r="M147" s="38"/>
      <c r="N147" s="38"/>
    </row>
    <row r="148" spans="2:14" x14ac:dyDescent="0.25">
      <c r="B148" s="36"/>
      <c r="C148" s="48"/>
      <c r="D148" s="49"/>
      <c r="E148" s="38"/>
      <c r="F148" s="50"/>
      <c r="G148" s="38"/>
      <c r="H148" s="38"/>
      <c r="I148" s="38"/>
      <c r="J148" s="38"/>
      <c r="K148" s="38"/>
      <c r="L148" s="38"/>
      <c r="M148" s="38"/>
      <c r="N148" s="38"/>
    </row>
    <row r="149" spans="2:14" x14ac:dyDescent="0.25">
      <c r="B149" s="36"/>
      <c r="C149" s="48"/>
      <c r="D149" s="49"/>
      <c r="E149" s="38"/>
      <c r="F149" s="50"/>
      <c r="G149" s="38"/>
      <c r="H149" s="38"/>
      <c r="I149" s="38"/>
      <c r="J149" s="38"/>
      <c r="K149" s="38"/>
      <c r="L149" s="38"/>
      <c r="M149" s="38"/>
      <c r="N149" s="38"/>
    </row>
    <row r="150" spans="2:14" x14ac:dyDescent="0.25">
      <c r="B150" s="36"/>
      <c r="C150" s="48"/>
      <c r="D150" s="49"/>
      <c r="E150" s="38"/>
      <c r="F150" s="50"/>
      <c r="G150" s="38"/>
      <c r="H150" s="38"/>
      <c r="I150" s="38"/>
      <c r="J150" s="38"/>
      <c r="K150" s="38"/>
      <c r="L150" s="38"/>
      <c r="M150" s="38"/>
      <c r="N150" s="38"/>
    </row>
    <row r="151" spans="2:14" x14ac:dyDescent="0.25">
      <c r="B151" s="36"/>
      <c r="C151" s="48"/>
      <c r="D151" s="49"/>
      <c r="E151" s="38"/>
      <c r="F151" s="50"/>
      <c r="G151" s="38"/>
      <c r="H151" s="38"/>
      <c r="I151" s="38"/>
      <c r="J151" s="38"/>
      <c r="K151" s="38"/>
      <c r="L151" s="38"/>
      <c r="M151" s="38"/>
      <c r="N151" s="38"/>
    </row>
    <row r="152" spans="2:14" x14ac:dyDescent="0.25">
      <c r="B152" s="36"/>
      <c r="C152" s="48"/>
      <c r="D152" s="49"/>
      <c r="E152" s="38"/>
      <c r="F152" s="50"/>
      <c r="G152" s="38"/>
      <c r="H152" s="38"/>
      <c r="I152" s="38"/>
      <c r="J152" s="38"/>
      <c r="K152" s="38"/>
      <c r="L152" s="38"/>
      <c r="M152" s="38"/>
      <c r="N152" s="38"/>
    </row>
    <row r="153" spans="2:14" x14ac:dyDescent="0.25">
      <c r="B153" s="36"/>
      <c r="C153" s="48"/>
      <c r="D153" s="49"/>
      <c r="E153" s="38"/>
      <c r="F153" s="50"/>
      <c r="G153" s="38"/>
      <c r="H153" s="38"/>
      <c r="I153" s="38"/>
      <c r="J153" s="38"/>
      <c r="K153" s="38"/>
      <c r="L153" s="38"/>
      <c r="M153" s="38"/>
      <c r="N153" s="38"/>
    </row>
    <row r="154" spans="2:14" x14ac:dyDescent="0.25">
      <c r="B154" s="36"/>
      <c r="C154" s="48"/>
      <c r="D154" s="49"/>
      <c r="E154" s="38"/>
      <c r="F154" s="50"/>
      <c r="G154" s="38"/>
      <c r="H154" s="38"/>
      <c r="I154" s="38"/>
      <c r="J154" s="38"/>
      <c r="K154" s="38"/>
      <c r="L154" s="38"/>
      <c r="M154" s="38"/>
      <c r="N154" s="38"/>
    </row>
    <row r="155" spans="2:14" x14ac:dyDescent="0.25">
      <c r="B155" s="36"/>
      <c r="C155" s="48"/>
      <c r="D155" s="49"/>
      <c r="E155" s="38"/>
      <c r="F155" s="50"/>
      <c r="G155" s="38"/>
      <c r="H155" s="38"/>
      <c r="I155" s="38"/>
      <c r="J155" s="38"/>
      <c r="K155" s="38"/>
      <c r="L155" s="38"/>
      <c r="M155" s="38"/>
      <c r="N155" s="38"/>
    </row>
    <row r="156" spans="2:14" x14ac:dyDescent="0.25">
      <c r="B156" s="36"/>
      <c r="C156" s="48"/>
      <c r="D156" s="49"/>
      <c r="E156" s="38"/>
      <c r="F156" s="50"/>
      <c r="G156" s="38"/>
      <c r="H156" s="38"/>
      <c r="I156" s="38"/>
      <c r="J156" s="38"/>
      <c r="K156" s="38"/>
      <c r="L156" s="38"/>
      <c r="M156" s="38"/>
      <c r="N156" s="38"/>
    </row>
    <row r="157" spans="2:14" x14ac:dyDescent="0.25">
      <c r="B157" s="36"/>
      <c r="C157" s="48"/>
      <c r="D157" s="49"/>
      <c r="E157" s="38"/>
      <c r="F157" s="50"/>
      <c r="G157" s="38"/>
      <c r="H157" s="38"/>
      <c r="I157" s="38"/>
      <c r="J157" s="38"/>
      <c r="K157" s="38"/>
      <c r="L157" s="38"/>
      <c r="M157" s="38"/>
      <c r="N157" s="38"/>
    </row>
    <row r="158" spans="2:14" x14ac:dyDescent="0.25">
      <c r="B158" s="36"/>
      <c r="C158" s="48"/>
      <c r="D158" s="49"/>
      <c r="E158" s="38"/>
      <c r="F158" s="50"/>
      <c r="G158" s="38"/>
      <c r="H158" s="38"/>
      <c r="I158" s="38"/>
      <c r="J158" s="38"/>
      <c r="K158" s="38"/>
      <c r="L158" s="38"/>
      <c r="M158" s="38"/>
      <c r="N158" s="38"/>
    </row>
    <row r="159" spans="2:14" x14ac:dyDescent="0.25">
      <c r="B159" s="36"/>
      <c r="C159" s="48"/>
      <c r="D159" s="49"/>
      <c r="E159" s="38"/>
      <c r="F159" s="50"/>
      <c r="G159" s="38"/>
      <c r="H159" s="38"/>
      <c r="I159" s="38"/>
      <c r="J159" s="38"/>
      <c r="K159" s="38"/>
      <c r="L159" s="38"/>
      <c r="M159" s="38"/>
      <c r="N159" s="38"/>
    </row>
    <row r="160" spans="2:14" x14ac:dyDescent="0.25">
      <c r="B160" s="36"/>
      <c r="C160" s="48"/>
      <c r="D160" s="49"/>
      <c r="E160" s="38"/>
      <c r="F160" s="50"/>
      <c r="G160" s="38"/>
      <c r="H160" s="38"/>
      <c r="I160" s="38"/>
      <c r="J160" s="38"/>
      <c r="K160" s="38"/>
      <c r="L160" s="38"/>
      <c r="M160" s="38"/>
      <c r="N160" s="38"/>
    </row>
    <row r="161" spans="2:14" x14ac:dyDescent="0.25">
      <c r="B161" s="36"/>
      <c r="C161" s="48"/>
      <c r="D161" s="49"/>
      <c r="E161" s="38"/>
      <c r="F161" s="50"/>
      <c r="G161" s="38"/>
      <c r="H161" s="38"/>
      <c r="I161" s="38"/>
      <c r="J161" s="38"/>
      <c r="K161" s="38"/>
      <c r="L161" s="38"/>
      <c r="M161" s="38"/>
      <c r="N161" s="38"/>
    </row>
    <row r="162" spans="2:14" x14ac:dyDescent="0.25">
      <c r="B162" s="36"/>
      <c r="C162" s="48"/>
      <c r="D162" s="49"/>
      <c r="E162" s="38"/>
      <c r="F162" s="50"/>
      <c r="G162" s="38"/>
      <c r="H162" s="38"/>
      <c r="I162" s="38"/>
      <c r="J162" s="38"/>
      <c r="K162" s="38"/>
      <c r="L162" s="38"/>
      <c r="M162" s="38"/>
      <c r="N162" s="38"/>
    </row>
    <row r="163" spans="2:14" x14ac:dyDescent="0.25">
      <c r="B163" s="36"/>
      <c r="C163" s="48"/>
      <c r="D163" s="49"/>
      <c r="E163" s="38"/>
      <c r="F163" s="50"/>
      <c r="G163" s="38"/>
      <c r="H163" s="38"/>
      <c r="I163" s="38"/>
      <c r="J163" s="38"/>
      <c r="K163" s="38"/>
      <c r="L163" s="38"/>
      <c r="M163" s="38"/>
      <c r="N163" s="38"/>
    </row>
    <row r="164" spans="2:14" x14ac:dyDescent="0.25">
      <c r="B164" s="36"/>
      <c r="C164" s="48"/>
      <c r="D164" s="49"/>
      <c r="E164" s="38"/>
      <c r="F164" s="50"/>
      <c r="G164" s="38"/>
      <c r="H164" s="38"/>
      <c r="I164" s="38"/>
      <c r="J164" s="38"/>
      <c r="K164" s="38"/>
      <c r="L164" s="38"/>
      <c r="M164" s="38"/>
      <c r="N164" s="38"/>
    </row>
    <row r="165" spans="2:14" x14ac:dyDescent="0.25">
      <c r="B165" s="36"/>
      <c r="C165" s="48"/>
      <c r="D165" s="49"/>
      <c r="E165" s="38"/>
      <c r="F165" s="50"/>
      <c r="G165" s="38"/>
      <c r="H165" s="38"/>
      <c r="I165" s="38"/>
      <c r="J165" s="38"/>
      <c r="K165" s="38"/>
      <c r="L165" s="38"/>
      <c r="M165" s="38"/>
      <c r="N165" s="38"/>
    </row>
    <row r="166" spans="2:14" x14ac:dyDescent="0.25">
      <c r="B166" s="36"/>
      <c r="C166" s="48"/>
      <c r="D166" s="49"/>
      <c r="E166" s="38"/>
      <c r="F166" s="50"/>
      <c r="G166" s="38"/>
      <c r="H166" s="38"/>
      <c r="I166" s="38"/>
      <c r="J166" s="38"/>
      <c r="K166" s="38"/>
      <c r="L166" s="38"/>
      <c r="M166" s="38"/>
      <c r="N166" s="38"/>
    </row>
    <row r="167" spans="2:14" x14ac:dyDescent="0.25">
      <c r="B167" s="36"/>
      <c r="C167" s="48"/>
      <c r="D167" s="49"/>
      <c r="E167" s="38"/>
      <c r="F167" s="50"/>
      <c r="G167" s="38"/>
      <c r="H167" s="38"/>
      <c r="I167" s="38"/>
      <c r="J167" s="38"/>
      <c r="K167" s="38"/>
      <c r="L167" s="38"/>
      <c r="M167" s="38"/>
      <c r="N167" s="38"/>
    </row>
    <row r="168" spans="2:14" x14ac:dyDescent="0.25">
      <c r="B168" s="36"/>
      <c r="C168" s="48"/>
      <c r="D168" s="49"/>
      <c r="E168" s="38"/>
      <c r="F168" s="50"/>
      <c r="G168" s="38"/>
      <c r="H168" s="38"/>
      <c r="I168" s="38"/>
      <c r="J168" s="38"/>
      <c r="K168" s="38"/>
      <c r="L168" s="38"/>
      <c r="M168" s="38"/>
      <c r="N168" s="38"/>
    </row>
    <row r="169" spans="2:14" x14ac:dyDescent="0.25">
      <c r="B169" s="36"/>
      <c r="C169" s="48"/>
      <c r="D169" s="49"/>
      <c r="E169" s="38"/>
      <c r="F169" s="50"/>
      <c r="G169" s="38"/>
      <c r="H169" s="38"/>
      <c r="I169" s="38"/>
      <c r="J169" s="38"/>
      <c r="K169" s="38"/>
      <c r="L169" s="38"/>
      <c r="M169" s="38"/>
      <c r="N169" s="38"/>
    </row>
    <row r="170" spans="2:14" x14ac:dyDescent="0.25">
      <c r="B170" s="36"/>
      <c r="C170" s="48"/>
      <c r="D170" s="49"/>
      <c r="E170" s="38"/>
      <c r="F170" s="50"/>
      <c r="G170" s="38"/>
      <c r="H170" s="38"/>
      <c r="I170" s="38"/>
      <c r="J170" s="38"/>
      <c r="K170" s="38"/>
      <c r="L170" s="38"/>
      <c r="M170" s="38"/>
      <c r="N170" s="38"/>
    </row>
    <row r="171" spans="2:14" x14ac:dyDescent="0.25">
      <c r="B171" s="36"/>
      <c r="C171" s="48"/>
      <c r="D171" s="49"/>
      <c r="E171" s="38"/>
      <c r="F171" s="50"/>
      <c r="G171" s="38"/>
      <c r="H171" s="38"/>
      <c r="I171" s="38"/>
      <c r="J171" s="38"/>
      <c r="K171" s="38"/>
      <c r="L171" s="38"/>
      <c r="M171" s="38"/>
      <c r="N171" s="38"/>
    </row>
    <row r="172" spans="2:14" x14ac:dyDescent="0.25">
      <c r="B172" s="36"/>
      <c r="C172" s="48"/>
      <c r="D172" s="49"/>
      <c r="E172" s="38"/>
      <c r="F172" s="50"/>
      <c r="G172" s="38"/>
      <c r="H172" s="38"/>
      <c r="I172" s="38"/>
      <c r="J172" s="38"/>
      <c r="K172" s="38"/>
      <c r="L172" s="38"/>
      <c r="M172" s="38"/>
      <c r="N172" s="38"/>
    </row>
    <row r="173" spans="2:14" x14ac:dyDescent="0.25">
      <c r="B173" s="36"/>
      <c r="C173" s="48"/>
      <c r="D173" s="49"/>
      <c r="E173" s="38"/>
      <c r="F173" s="50"/>
      <c r="G173" s="38"/>
      <c r="H173" s="38"/>
      <c r="I173" s="38"/>
      <c r="J173" s="38"/>
      <c r="K173" s="38"/>
      <c r="L173" s="38"/>
      <c r="M173" s="38"/>
      <c r="N173" s="38"/>
    </row>
    <row r="174" spans="2:14" x14ac:dyDescent="0.25">
      <c r="B174" s="36"/>
      <c r="C174" s="48"/>
      <c r="D174" s="49"/>
      <c r="E174" s="38"/>
      <c r="F174" s="50"/>
      <c r="G174" s="38"/>
      <c r="H174" s="38"/>
      <c r="I174" s="38"/>
      <c r="J174" s="38"/>
      <c r="K174" s="38"/>
      <c r="L174" s="38"/>
      <c r="M174" s="38"/>
      <c r="N174" s="38"/>
    </row>
    <row r="175" spans="2:14" x14ac:dyDescent="0.25">
      <c r="B175" s="36"/>
      <c r="C175" s="48"/>
      <c r="D175" s="49"/>
      <c r="E175" s="38"/>
      <c r="F175" s="50"/>
      <c r="G175" s="38"/>
      <c r="H175" s="38"/>
      <c r="I175" s="38"/>
      <c r="J175" s="38"/>
      <c r="K175" s="38"/>
      <c r="L175" s="38"/>
      <c r="M175" s="38"/>
      <c r="N175" s="38"/>
    </row>
    <row r="176" spans="2:14" x14ac:dyDescent="0.25">
      <c r="B176" s="36"/>
      <c r="C176" s="48"/>
      <c r="D176" s="49"/>
      <c r="E176" s="38"/>
      <c r="F176" s="50"/>
      <c r="G176" s="38"/>
      <c r="H176" s="38"/>
      <c r="I176" s="38"/>
    </row>
    <row r="177" spans="2:9" x14ac:dyDescent="0.25">
      <c r="B177" s="36"/>
      <c r="C177" s="48"/>
      <c r="D177" s="49"/>
      <c r="E177" s="38"/>
      <c r="F177" s="50"/>
      <c r="G177" s="38"/>
      <c r="H177" s="38"/>
      <c r="I177" s="38"/>
    </row>
    <row r="178" spans="2:9" x14ac:dyDescent="0.25">
      <c r="B178" s="36"/>
      <c r="C178" s="48"/>
      <c r="D178" s="49"/>
      <c r="E178" s="38"/>
      <c r="F178" s="50"/>
      <c r="G178" s="38"/>
      <c r="H178" s="38"/>
      <c r="I178" s="38"/>
    </row>
    <row r="179" spans="2:9" x14ac:dyDescent="0.25">
      <c r="B179" s="36"/>
      <c r="C179" s="48"/>
      <c r="D179" s="49"/>
      <c r="E179" s="38"/>
      <c r="F179" s="50"/>
      <c r="G179" s="38"/>
      <c r="H179" s="38"/>
      <c r="I179" s="38"/>
    </row>
    <row r="180" spans="2:9" x14ac:dyDescent="0.25">
      <c r="B180" s="36"/>
      <c r="C180" s="48"/>
      <c r="D180" s="49"/>
      <c r="E180" s="38"/>
      <c r="F180" s="50"/>
      <c r="G180" s="38"/>
      <c r="H180" s="38"/>
      <c r="I180" s="38"/>
    </row>
    <row r="181" spans="2:9" x14ac:dyDescent="0.25">
      <c r="B181" s="36"/>
      <c r="C181" s="48"/>
      <c r="D181" s="49"/>
      <c r="E181" s="38"/>
      <c r="F181" s="50"/>
      <c r="G181" s="38"/>
      <c r="H181" s="38"/>
      <c r="I181" s="38"/>
    </row>
    <row r="182" spans="2:9" x14ac:dyDescent="0.25">
      <c r="B182" s="36"/>
      <c r="C182" s="48"/>
      <c r="D182" s="49"/>
      <c r="E182" s="38"/>
      <c r="F182" s="50"/>
      <c r="G182" s="38"/>
      <c r="H182" s="38"/>
      <c r="I182" s="38"/>
    </row>
    <row r="183" spans="2:9" x14ac:dyDescent="0.25">
      <c r="B183" s="36"/>
      <c r="C183" s="48"/>
      <c r="D183" s="49"/>
      <c r="E183" s="38"/>
      <c r="F183" s="50"/>
      <c r="G183" s="38"/>
      <c r="H183" s="38"/>
      <c r="I183" s="38"/>
    </row>
    <row r="184" spans="2:9" x14ac:dyDescent="0.25">
      <c r="B184" s="36"/>
      <c r="C184" s="48"/>
      <c r="D184" s="49"/>
      <c r="E184" s="38"/>
      <c r="F184" s="50"/>
      <c r="G184" s="38"/>
      <c r="H184" s="38"/>
      <c r="I184" s="38"/>
    </row>
  </sheetData>
  <mergeCells count="14">
    <mergeCell ref="J29:J30"/>
    <mergeCell ref="K29:R29"/>
    <mergeCell ref="J36:J37"/>
    <mergeCell ref="K36:R36"/>
    <mergeCell ref="J15:J16"/>
    <mergeCell ref="K15:R15"/>
    <mergeCell ref="A4:G4"/>
    <mergeCell ref="J22:J23"/>
    <mergeCell ref="K22:R22"/>
    <mergeCell ref="A2:H2"/>
    <mergeCell ref="C7:G7"/>
    <mergeCell ref="J8:J9"/>
    <mergeCell ref="K8:R8"/>
    <mergeCell ref="L4:Q5"/>
  </mergeCells>
  <pageMargins left="0.70866141732283472" right="0.70866141732283472" top="0.74803149606299213" bottom="0.74803149606299213" header="0.31496062992125984" footer="0.31496062992125984"/>
  <pageSetup scale="68" fitToHeight="2" orientation="portrait" r:id="rId1"/>
  <rowBreaks count="1" manualBreakCount="1">
    <brk id="59" max="16383" man="1"/>
  </rowBreaks>
  <colBreaks count="1" manualBreakCount="1">
    <brk id="8" min="1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view="pageBreakPreview" zoomScale="60" zoomScaleNormal="90" workbookViewId="0">
      <selection sqref="A1:XFD1"/>
    </sheetView>
  </sheetViews>
  <sheetFormatPr defaultColWidth="9.140625" defaultRowHeight="21" x14ac:dyDescent="0.35"/>
  <cols>
    <col min="1" max="1" width="9.140625" style="11"/>
    <col min="2" max="2" width="50.42578125" style="3" customWidth="1"/>
    <col min="3" max="4" width="40.5703125" style="3" bestFit="1" customWidth="1"/>
    <col min="5" max="5" width="16.42578125" style="3" customWidth="1"/>
    <col min="6" max="6" width="23.7109375" style="3" customWidth="1"/>
    <col min="7" max="7" width="13" style="3" customWidth="1"/>
    <col min="8" max="16384" width="9.140625" style="3"/>
  </cols>
  <sheetData>
    <row r="1" spans="1:15" customFormat="1" x14ac:dyDescent="0.35">
      <c r="A1" s="2" t="s">
        <v>85</v>
      </c>
      <c r="B1" s="2"/>
      <c r="C1" s="2"/>
      <c r="D1" s="2"/>
      <c r="E1" s="116"/>
      <c r="F1" s="116"/>
      <c r="G1" s="116"/>
      <c r="H1" s="116"/>
      <c r="I1" s="2"/>
      <c r="J1" s="2"/>
      <c r="K1" s="2"/>
      <c r="L1" s="2"/>
      <c r="M1" s="2"/>
      <c r="N1" s="2"/>
    </row>
    <row r="2" spans="1:15" ht="19.5" customHeight="1" x14ac:dyDescent="0.35">
      <c r="A2" s="123" t="s">
        <v>65</v>
      </c>
      <c r="B2" s="123"/>
      <c r="C2" s="123"/>
      <c r="D2" s="123"/>
      <c r="E2" s="123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5">
      <c r="B4" s="14" t="s">
        <v>19</v>
      </c>
      <c r="D4" s="77"/>
      <c r="E4" s="77"/>
      <c r="F4" s="7"/>
    </row>
    <row r="5" spans="1:15" ht="21.75" thickBot="1" x14ac:dyDescent="0.4">
      <c r="E5" s="77"/>
      <c r="F5" s="7"/>
    </row>
    <row r="6" spans="1:15" ht="38.25" x14ac:dyDescent="0.35">
      <c r="B6" s="27" t="s">
        <v>12</v>
      </c>
      <c r="C6" s="30" t="s">
        <v>13</v>
      </c>
      <c r="D6" s="29" t="s">
        <v>36</v>
      </c>
      <c r="E6" s="7"/>
      <c r="F6" s="7"/>
    </row>
    <row r="7" spans="1:15" x14ac:dyDescent="0.35">
      <c r="B7" s="18" t="s">
        <v>66</v>
      </c>
      <c r="C7" s="24">
        <v>2000</v>
      </c>
      <c r="D7" s="54">
        <v>0.14000000000000001</v>
      </c>
      <c r="F7" s="7"/>
    </row>
    <row r="8" spans="1:15" x14ac:dyDescent="0.35">
      <c r="B8" s="18" t="s">
        <v>67</v>
      </c>
      <c r="C8" s="24">
        <v>2000</v>
      </c>
      <c r="D8" s="54">
        <v>0.12368894984345717</v>
      </c>
      <c r="F8" s="7"/>
    </row>
    <row r="9" spans="1:15" x14ac:dyDescent="0.35">
      <c r="B9" s="18" t="s">
        <v>68</v>
      </c>
      <c r="C9" s="24">
        <v>2000</v>
      </c>
      <c r="D9" s="54">
        <v>0.10874745879998356</v>
      </c>
    </row>
    <row r="10" spans="1:15" x14ac:dyDescent="0.35">
      <c r="B10" s="18" t="s">
        <v>69</v>
      </c>
      <c r="C10" s="24">
        <v>2000</v>
      </c>
      <c r="D10" s="54">
        <v>7.9758558487628917E-2</v>
      </c>
      <c r="E10" s="77"/>
    </row>
    <row r="11" spans="1:15" ht="21.75" thickBot="1" x14ac:dyDescent="0.4">
      <c r="B11" s="22" t="s">
        <v>70</v>
      </c>
      <c r="C11" s="78">
        <v>2000</v>
      </c>
      <c r="D11" s="79">
        <v>7.1322343900778032E-2</v>
      </c>
    </row>
    <row r="13" spans="1:15" x14ac:dyDescent="0.35">
      <c r="B13" s="6"/>
      <c r="C13" s="26"/>
      <c r="D13" s="9"/>
      <c r="E13" s="7"/>
    </row>
    <row r="14" spans="1:15" x14ac:dyDescent="0.35">
      <c r="B14" s="6"/>
      <c r="C14" s="26"/>
      <c r="D14" s="9"/>
      <c r="E14" s="7"/>
    </row>
  </sheetData>
  <mergeCells count="1">
    <mergeCell ref="A2:E2"/>
  </mergeCells>
  <pageMargins left="0.7" right="0.7" top="0.75" bottom="0.75" header="0.3" footer="0.3"/>
  <pageSetup scale="51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view="pageBreakPreview" zoomScale="60" zoomScaleNormal="90" workbookViewId="0">
      <selection activeCell="H24" sqref="H24"/>
    </sheetView>
  </sheetViews>
  <sheetFormatPr defaultColWidth="9.140625" defaultRowHeight="21" x14ac:dyDescent="0.35"/>
  <cols>
    <col min="1" max="1" width="9.140625" style="11"/>
    <col min="2" max="2" width="50.42578125" style="3" customWidth="1"/>
    <col min="3" max="3" width="11" style="3" bestFit="1" customWidth="1"/>
    <col min="4" max="5" width="45.28515625" style="3" customWidth="1"/>
    <col min="6" max="6" width="11" style="99" bestFit="1" customWidth="1"/>
    <col min="7" max="7" width="13" style="3" customWidth="1"/>
    <col min="8" max="16384" width="9.140625" style="3"/>
  </cols>
  <sheetData>
    <row r="1" spans="1:15" customFormat="1" x14ac:dyDescent="0.35">
      <c r="A1" s="2" t="s">
        <v>85</v>
      </c>
      <c r="B1" s="2"/>
      <c r="C1" s="2"/>
      <c r="D1" s="2"/>
      <c r="E1" s="116"/>
      <c r="F1" s="116"/>
      <c r="G1" s="116"/>
      <c r="H1" s="116"/>
      <c r="I1" s="2"/>
      <c r="J1" s="2"/>
      <c r="K1" s="2"/>
      <c r="L1" s="2"/>
      <c r="M1" s="2"/>
      <c r="N1" s="2"/>
    </row>
    <row r="2" spans="1:15" x14ac:dyDescent="0.35">
      <c r="A2" s="123" t="s">
        <v>65</v>
      </c>
      <c r="B2" s="123"/>
      <c r="C2" s="123"/>
      <c r="D2" s="123"/>
      <c r="E2" s="123"/>
      <c r="F2" s="123"/>
      <c r="G2" s="123"/>
      <c r="H2" s="2"/>
      <c r="I2" s="2"/>
      <c r="J2" s="2"/>
      <c r="K2" s="2"/>
      <c r="L2" s="2"/>
      <c r="M2" s="2"/>
      <c r="N2" s="2"/>
      <c r="O2" s="2"/>
    </row>
    <row r="4" spans="1:15" x14ac:dyDescent="0.35">
      <c r="B4" s="4"/>
    </row>
    <row r="5" spans="1:15" x14ac:dyDescent="0.35">
      <c r="A5" s="13"/>
      <c r="B5" s="14" t="s">
        <v>14</v>
      </c>
    </row>
    <row r="6" spans="1:15" ht="21.75" thickBot="1" x14ac:dyDescent="0.4"/>
    <row r="7" spans="1:15" x14ac:dyDescent="0.35">
      <c r="B7" s="15" t="s">
        <v>2</v>
      </c>
      <c r="C7" s="127" t="s">
        <v>3</v>
      </c>
      <c r="D7" s="127"/>
      <c r="E7" s="127"/>
      <c r="F7" s="100" t="s">
        <v>4</v>
      </c>
    </row>
    <row r="8" spans="1:15" x14ac:dyDescent="0.35">
      <c r="B8" s="16" t="s">
        <v>38</v>
      </c>
      <c r="C8" s="128" t="s">
        <v>5</v>
      </c>
      <c r="D8" s="128"/>
      <c r="E8" s="128"/>
      <c r="F8" s="101">
        <v>0</v>
      </c>
    </row>
    <row r="9" spans="1:15" ht="21.75" thickBot="1" x14ac:dyDescent="0.4">
      <c r="B9" s="97" t="s">
        <v>39</v>
      </c>
      <c r="C9" s="129" t="s">
        <v>6</v>
      </c>
      <c r="D9" s="129"/>
      <c r="E9" s="129"/>
      <c r="F9" s="102">
        <v>0.15</v>
      </c>
    </row>
    <row r="11" spans="1:15" x14ac:dyDescent="0.35">
      <c r="A11" s="13"/>
      <c r="B11" s="14" t="s">
        <v>7</v>
      </c>
      <c r="D11" s="10"/>
      <c r="E11" s="10"/>
    </row>
    <row r="12" spans="1:15" ht="21.75" thickBot="1" x14ac:dyDescent="0.4"/>
    <row r="13" spans="1:15" x14ac:dyDescent="0.35">
      <c r="B13" s="17" t="s">
        <v>8</v>
      </c>
      <c r="C13" s="28" t="s">
        <v>4</v>
      </c>
    </row>
    <row r="14" spans="1:15" x14ac:dyDescent="0.35">
      <c r="B14" s="18" t="s">
        <v>9</v>
      </c>
      <c r="C14" s="19">
        <v>0</v>
      </c>
    </row>
    <row r="15" spans="1:15" ht="26.25" x14ac:dyDescent="0.4">
      <c r="A15" s="20"/>
      <c r="B15" s="18" t="s">
        <v>10</v>
      </c>
      <c r="C15" s="19">
        <v>7.4999999999999997E-2</v>
      </c>
      <c r="D15" s="7"/>
      <c r="E15" s="12"/>
      <c r="F15" s="6"/>
    </row>
    <row r="16" spans="1:15" ht="27" thickBot="1" x14ac:dyDescent="0.45">
      <c r="A16" s="21"/>
      <c r="B16" s="22" t="s">
        <v>11</v>
      </c>
      <c r="C16" s="23">
        <v>0.12</v>
      </c>
      <c r="D16" s="7"/>
      <c r="E16" s="12"/>
      <c r="F16" s="6"/>
    </row>
    <row r="17" spans="1:6" ht="26.25" x14ac:dyDescent="0.4">
      <c r="A17" s="21"/>
      <c r="B17" s="5"/>
      <c r="C17" s="8"/>
      <c r="D17" s="8"/>
      <c r="E17" s="12"/>
      <c r="F17" s="6"/>
    </row>
    <row r="18" spans="1:6" x14ac:dyDescent="0.35">
      <c r="B18" s="14" t="s">
        <v>54</v>
      </c>
      <c r="C18"/>
      <c r="D18" s="96"/>
      <c r="E18" s="96"/>
      <c r="F18" s="6"/>
    </row>
    <row r="19" spans="1:6" ht="21.75" thickBot="1" x14ac:dyDescent="0.4">
      <c r="A19" s="20"/>
      <c r="B19"/>
      <c r="C19"/>
      <c r="D19" s="96"/>
      <c r="E19" s="96"/>
      <c r="F19" s="6"/>
    </row>
    <row r="20" spans="1:6" x14ac:dyDescent="0.35">
      <c r="A20" s="21"/>
      <c r="B20" s="17" t="s">
        <v>55</v>
      </c>
      <c r="C20" s="28" t="s">
        <v>56</v>
      </c>
      <c r="D20" s="96"/>
      <c r="E20" s="96"/>
      <c r="F20" s="6"/>
    </row>
    <row r="21" spans="1:6" x14ac:dyDescent="0.35">
      <c r="A21" s="21"/>
      <c r="B21" s="18" t="s">
        <v>57</v>
      </c>
      <c r="C21" s="19">
        <v>0.05</v>
      </c>
      <c r="D21" s="96"/>
      <c r="E21" s="96"/>
      <c r="F21" s="6"/>
    </row>
    <row r="22" spans="1:6" x14ac:dyDescent="0.35">
      <c r="A22" s="21"/>
      <c r="B22" s="18" t="s">
        <v>58</v>
      </c>
      <c r="C22" s="19">
        <v>0.04</v>
      </c>
      <c r="D22" s="96"/>
      <c r="E22" s="96"/>
      <c r="F22" s="6"/>
    </row>
    <row r="23" spans="1:6" ht="21.75" thickBot="1" x14ac:dyDescent="0.4">
      <c r="A23" s="21"/>
      <c r="B23" s="22" t="s">
        <v>59</v>
      </c>
      <c r="C23" s="23">
        <v>0.03</v>
      </c>
      <c r="D23" s="96"/>
      <c r="E23" s="96"/>
      <c r="F23" s="6"/>
    </row>
    <row r="24" spans="1:6" x14ac:dyDescent="0.35">
      <c r="B24" s="25"/>
      <c r="C24" s="7"/>
      <c r="D24" s="10"/>
      <c r="E24" s="10"/>
      <c r="F24" s="6"/>
    </row>
    <row r="25" spans="1:6" x14ac:dyDescent="0.35">
      <c r="B25" s="6"/>
      <c r="C25" s="26"/>
      <c r="D25" s="9"/>
      <c r="E25" s="7"/>
    </row>
    <row r="26" spans="1:6" x14ac:dyDescent="0.35">
      <c r="B26" s="6"/>
      <c r="C26" s="26"/>
      <c r="D26" s="9"/>
      <c r="E26" s="7"/>
    </row>
  </sheetData>
  <mergeCells count="4">
    <mergeCell ref="C7:E7"/>
    <mergeCell ref="C8:E8"/>
    <mergeCell ref="C9:E9"/>
    <mergeCell ref="A2:G2"/>
  </mergeCells>
  <pageMargins left="0.7" right="0.7" top="0.75" bottom="0.75" header="0.3" footer="0.3"/>
  <pageSetup scale="51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3"/>
  <sheetViews>
    <sheetView showGridLines="0" view="pageBreakPreview" zoomScale="80" zoomScaleSheetLayoutView="80" workbookViewId="0">
      <selection activeCell="O15" sqref="O15"/>
    </sheetView>
  </sheetViews>
  <sheetFormatPr defaultRowHeight="15" x14ac:dyDescent="0.25"/>
  <cols>
    <col min="4" max="4" width="19.28515625" customWidth="1"/>
    <col min="5" max="5" width="20.7109375" customWidth="1"/>
    <col min="6" max="6" width="14.7109375" customWidth="1"/>
    <col min="7" max="9" width="16.5703125" customWidth="1"/>
    <col min="10" max="10" width="11" customWidth="1"/>
    <col min="19" max="19" width="11.28515625" bestFit="1" customWidth="1"/>
    <col min="20" max="20" width="12.42578125" bestFit="1" customWidth="1"/>
    <col min="21" max="21" width="10.85546875" bestFit="1" customWidth="1"/>
  </cols>
  <sheetData>
    <row r="1" spans="1:14" ht="21" x14ac:dyDescent="0.35">
      <c r="A1" s="2" t="s">
        <v>85</v>
      </c>
      <c r="B1" s="2"/>
      <c r="C1" s="2"/>
      <c r="D1" s="2"/>
      <c r="E1" s="116"/>
      <c r="F1" s="116"/>
      <c r="G1" s="116"/>
      <c r="H1" s="116"/>
      <c r="I1" s="2"/>
      <c r="J1" s="2"/>
      <c r="K1" s="2"/>
      <c r="L1" s="2"/>
      <c r="M1" s="2"/>
      <c r="N1" s="2"/>
    </row>
    <row r="3" spans="1:14" ht="15.75" thickBot="1" x14ac:dyDescent="0.3">
      <c r="C3" s="34" t="s">
        <v>35</v>
      </c>
    </row>
    <row r="4" spans="1:14" x14ac:dyDescent="0.25">
      <c r="C4" s="67"/>
      <c r="D4" s="68"/>
      <c r="E4" s="68"/>
      <c r="F4" s="68"/>
      <c r="G4" s="68"/>
      <c r="H4" s="68"/>
      <c r="I4" s="68"/>
      <c r="J4" s="69"/>
    </row>
    <row r="5" spans="1:14" x14ac:dyDescent="0.25">
      <c r="C5" s="70"/>
      <c r="D5" s="71" t="s">
        <v>22</v>
      </c>
      <c r="E5" s="59" t="s">
        <v>69</v>
      </c>
      <c r="F5" s="59"/>
      <c r="G5" s="59"/>
      <c r="H5" s="59"/>
      <c r="I5" s="59"/>
      <c r="J5" s="72"/>
    </row>
    <row r="6" spans="1:14" ht="15.75" x14ac:dyDescent="0.25">
      <c r="C6" s="70"/>
      <c r="D6" s="73" t="s">
        <v>21</v>
      </c>
      <c r="E6" s="59" t="s">
        <v>69</v>
      </c>
      <c r="F6" s="59"/>
      <c r="G6" s="59"/>
      <c r="H6" s="59"/>
      <c r="I6" s="59"/>
      <c r="J6" s="72"/>
    </row>
    <row r="7" spans="1:14" ht="15.75" x14ac:dyDescent="0.25">
      <c r="C7" s="70"/>
      <c r="D7" s="73" t="s">
        <v>23</v>
      </c>
      <c r="E7" s="59" t="s">
        <v>43</v>
      </c>
      <c r="F7" s="59"/>
      <c r="G7" s="59"/>
      <c r="H7" s="59"/>
      <c r="I7" s="59"/>
      <c r="J7" s="72"/>
    </row>
    <row r="8" spans="1:14" ht="15.75" x14ac:dyDescent="0.25">
      <c r="C8" s="70"/>
      <c r="D8" s="73"/>
      <c r="E8" s="59"/>
      <c r="F8" s="59"/>
      <c r="G8" s="59"/>
      <c r="H8" s="59"/>
      <c r="I8" s="59"/>
      <c r="J8" s="72"/>
    </row>
    <row r="9" spans="1:14" x14ac:dyDescent="0.25">
      <c r="C9" s="70"/>
      <c r="D9" s="59"/>
      <c r="E9" s="59"/>
      <c r="F9" s="59"/>
      <c r="G9" s="59"/>
      <c r="H9" s="59"/>
      <c r="I9" s="59"/>
      <c r="J9" s="72"/>
    </row>
    <row r="10" spans="1:14" x14ac:dyDescent="0.25">
      <c r="C10" s="70"/>
      <c r="D10" s="55" t="s">
        <v>24</v>
      </c>
      <c r="E10" s="55" t="s">
        <v>25</v>
      </c>
      <c r="F10" s="81" t="s">
        <v>48</v>
      </c>
      <c r="G10" s="59"/>
      <c r="H10" s="59"/>
      <c r="I10" s="59"/>
      <c r="J10" s="72"/>
    </row>
    <row r="11" spans="1:14" ht="15.75" x14ac:dyDescent="0.25">
      <c r="C11" s="70"/>
      <c r="D11" s="56" t="s">
        <v>26</v>
      </c>
      <c r="E11" s="51" t="s">
        <v>44</v>
      </c>
      <c r="F11" s="92">
        <v>66</v>
      </c>
      <c r="G11" s="59"/>
      <c r="H11" s="59"/>
      <c r="I11" s="59"/>
      <c r="J11" s="72"/>
    </row>
    <row r="12" spans="1:14" ht="15.75" x14ac:dyDescent="0.25">
      <c r="C12" s="70"/>
      <c r="D12" s="56" t="s">
        <v>27</v>
      </c>
      <c r="E12" s="51" t="s">
        <v>20</v>
      </c>
      <c r="F12" s="92">
        <v>65</v>
      </c>
      <c r="G12" s="59"/>
      <c r="H12" s="59"/>
      <c r="I12" s="59"/>
      <c r="J12" s="72"/>
    </row>
    <row r="13" spans="1:14" ht="15.75" x14ac:dyDescent="0.25">
      <c r="C13" s="70"/>
      <c r="D13" s="56" t="s">
        <v>28</v>
      </c>
      <c r="E13" s="51" t="s">
        <v>29</v>
      </c>
      <c r="F13" s="92">
        <v>40</v>
      </c>
      <c r="G13" s="59"/>
      <c r="H13" s="59"/>
      <c r="I13" s="59"/>
      <c r="J13" s="72"/>
    </row>
    <row r="14" spans="1:14" ht="15.75" x14ac:dyDescent="0.25">
      <c r="C14" s="70"/>
      <c r="D14" s="56" t="s">
        <v>30</v>
      </c>
      <c r="E14" s="51" t="s">
        <v>31</v>
      </c>
      <c r="F14" s="92">
        <v>39</v>
      </c>
      <c r="G14" s="59"/>
      <c r="H14" s="59"/>
      <c r="I14" s="59"/>
      <c r="J14" s="72"/>
    </row>
    <row r="15" spans="1:14" ht="15.75" x14ac:dyDescent="0.25">
      <c r="C15" s="70"/>
      <c r="D15" s="56" t="s">
        <v>32</v>
      </c>
      <c r="E15" s="51" t="s">
        <v>51</v>
      </c>
      <c r="F15" s="92">
        <v>10</v>
      </c>
      <c r="G15" s="59"/>
      <c r="H15" s="59"/>
      <c r="I15" s="59"/>
      <c r="J15" s="72"/>
    </row>
    <row r="16" spans="1:14" x14ac:dyDescent="0.25">
      <c r="C16" s="70"/>
      <c r="D16" s="59"/>
      <c r="E16" s="59"/>
      <c r="F16" s="59"/>
      <c r="G16" s="59"/>
      <c r="H16" s="59"/>
      <c r="I16" s="59"/>
      <c r="J16" s="72"/>
    </row>
    <row r="17" spans="3:19" x14ac:dyDescent="0.25">
      <c r="C17" s="70"/>
      <c r="D17" s="130" t="s">
        <v>49</v>
      </c>
      <c r="E17" s="130"/>
      <c r="F17" s="130"/>
      <c r="G17" s="130"/>
      <c r="H17" s="130"/>
      <c r="I17" s="130"/>
      <c r="J17" s="72"/>
    </row>
    <row r="18" spans="3:19" x14ac:dyDescent="0.25">
      <c r="C18" s="70"/>
      <c r="D18" s="130"/>
      <c r="E18" s="130"/>
      <c r="F18" s="130"/>
      <c r="G18" s="130"/>
      <c r="H18" s="130"/>
      <c r="I18" s="130"/>
      <c r="J18" s="72"/>
    </row>
    <row r="19" spans="3:19" x14ac:dyDescent="0.25">
      <c r="C19" s="70"/>
      <c r="D19" s="71"/>
      <c r="E19" s="59"/>
      <c r="F19" s="59"/>
      <c r="G19" s="59"/>
      <c r="H19" s="59"/>
      <c r="I19" s="59"/>
      <c r="J19" s="72"/>
    </row>
    <row r="20" spans="3:19" x14ac:dyDescent="0.25">
      <c r="C20" s="70"/>
      <c r="D20" s="71"/>
      <c r="E20" s="59"/>
      <c r="F20" s="59"/>
      <c r="G20" s="103">
        <v>0</v>
      </c>
      <c r="H20" s="103">
        <v>1</v>
      </c>
      <c r="I20" s="103">
        <v>2</v>
      </c>
      <c r="J20" s="72"/>
    </row>
    <row r="21" spans="3:19" ht="30" x14ac:dyDescent="0.25">
      <c r="C21" s="70"/>
      <c r="D21" s="89" t="s">
        <v>24</v>
      </c>
      <c r="E21" s="89" t="s">
        <v>25</v>
      </c>
      <c r="F21" s="90" t="s">
        <v>48</v>
      </c>
      <c r="G21" s="98" t="s">
        <v>61</v>
      </c>
      <c r="H21" s="98" t="s">
        <v>62</v>
      </c>
      <c r="I21" s="98" t="s">
        <v>63</v>
      </c>
      <c r="J21" s="72"/>
    </row>
    <row r="22" spans="3:19" ht="15.75" x14ac:dyDescent="0.25">
      <c r="C22" s="70"/>
      <c r="D22" s="56" t="s">
        <v>26</v>
      </c>
      <c r="E22" s="51" t="s">
        <v>44</v>
      </c>
      <c r="F22" s="92">
        <v>66</v>
      </c>
      <c r="G22" s="52">
        <f>+VLOOKUP($F22+G$20,Individual!$B$8:$G$94,MATCH($E$5,Individual!$B$8:$G$8,0),0)</f>
        <v>47205.376874673653</v>
      </c>
      <c r="H22" s="52">
        <f>+VLOOKUP($F22+H$20,Individual!$B$8:$G$94,MATCH($E$5,Individual!$B$8:$G$8,0),0)</f>
        <v>49467.750490184459</v>
      </c>
      <c r="I22" s="52">
        <f>+VLOOKUP($F22+I$20,Individual!$B$8:$G$94,MATCH($E$5,Individual!$B$8:$G$8,0),0)</f>
        <v>51859.41967008006</v>
      </c>
      <c r="J22" s="72"/>
      <c r="O22" s="80"/>
    </row>
    <row r="23" spans="3:19" ht="15.75" x14ac:dyDescent="0.25">
      <c r="C23" s="70"/>
      <c r="D23" s="56" t="s">
        <v>27</v>
      </c>
      <c r="E23" s="51" t="s">
        <v>20</v>
      </c>
      <c r="F23" s="92">
        <v>65</v>
      </c>
      <c r="G23" s="52">
        <f>+VLOOKUP($F23+G$20,Individual!$B$8:$G$94,MATCH($E$5,Individual!$B$8:$G$8,0),0)</f>
        <v>44949.821606936443</v>
      </c>
      <c r="H23" s="52">
        <f>+VLOOKUP($F23+H$20,Individual!$B$8:$G$94,MATCH($E$5,Individual!$B$8:$G$8,0),0)</f>
        <v>47205.376874673653</v>
      </c>
      <c r="I23" s="52">
        <f>+VLOOKUP($F23+I$20,Individual!$B$8:$G$94,MATCH($E$5,Individual!$B$8:$G$8,0),0)</f>
        <v>49467.750490184459</v>
      </c>
      <c r="J23" s="72"/>
    </row>
    <row r="24" spans="3:19" ht="15.75" x14ac:dyDescent="0.25">
      <c r="C24" s="70"/>
      <c r="D24" s="56" t="s">
        <v>28</v>
      </c>
      <c r="E24" s="51" t="s">
        <v>29</v>
      </c>
      <c r="F24" s="92">
        <v>40</v>
      </c>
      <c r="G24" s="52">
        <f>+VLOOKUP($F24+G$20,Individual!$B$8:$G$94,MATCH($E$5,Individual!$B$8:$G$8,0),0)</f>
        <v>11567.488605406808</v>
      </c>
      <c r="H24" s="52">
        <f>+VLOOKUP($F24+H$20,Individual!$B$8:$G$94,MATCH($E$5,Individual!$B$8:$G$8,0),0)</f>
        <v>12135.99423203641</v>
      </c>
      <c r="I24" s="52">
        <f>+VLOOKUP($F24+I$20,Individual!$B$8:$G$94,MATCH($E$5,Individual!$B$8:$G$8,0),0)</f>
        <v>12636.253432129808</v>
      </c>
      <c r="J24" s="72"/>
      <c r="R24" s="57"/>
      <c r="S24" s="58"/>
    </row>
    <row r="25" spans="3:19" ht="15.75" x14ac:dyDescent="0.25">
      <c r="C25" s="70"/>
      <c r="D25" s="56" t="s">
        <v>30</v>
      </c>
      <c r="E25" s="51" t="s">
        <v>31</v>
      </c>
      <c r="F25" s="92">
        <v>39</v>
      </c>
      <c r="G25" s="52">
        <f>+VLOOKUP($F25+G$20,Individual!$B$8:$G$94,MATCH($E$5,Individual!$B$8:$G$8,0),0)</f>
        <v>11162.149678092608</v>
      </c>
      <c r="H25" s="52">
        <f>+VLOOKUP($F25+H$20,Individual!$B$8:$G$94,MATCH($E$5,Individual!$B$8:$G$8,0),0)</f>
        <v>11567.488605406808</v>
      </c>
      <c r="I25" s="52">
        <f>+VLOOKUP($F25+I$20,Individual!$B$8:$G$94,MATCH($E$5,Individual!$B$8:$G$8,0),0)</f>
        <v>12135.99423203641</v>
      </c>
      <c r="J25" s="72"/>
    </row>
    <row r="26" spans="3:19" ht="15.75" x14ac:dyDescent="0.25">
      <c r="C26" s="70"/>
      <c r="D26" s="86" t="s">
        <v>32</v>
      </c>
      <c r="E26" s="51" t="s">
        <v>51</v>
      </c>
      <c r="F26" s="93">
        <v>10</v>
      </c>
      <c r="G26" s="52">
        <f>+VLOOKUP($F26+G$20,Individual!$B$8:$G$94,MATCH($E$5,Individual!$B$8:$G$8,0),0)</f>
        <v>6587.6930611800008</v>
      </c>
      <c r="H26" s="52">
        <f>+VLOOKUP($F26+H$20,Individual!$B$8:$G$94,MATCH($E$5,Individual!$B$8:$G$8,0),0)</f>
        <v>6587.6930611800017</v>
      </c>
      <c r="I26" s="52">
        <f>+VLOOKUP($F26+I$20,Individual!$B$8:$G$94,MATCH($E$5,Individual!$B$8:$G$8,0),0)</f>
        <v>6587.6930611800008</v>
      </c>
      <c r="J26" s="72"/>
    </row>
    <row r="27" spans="3:19" x14ac:dyDescent="0.25">
      <c r="C27" s="70"/>
      <c r="D27" s="87" t="s">
        <v>45</v>
      </c>
      <c r="E27" s="85"/>
      <c r="F27" s="85"/>
      <c r="G27" s="88">
        <f>SUM(G22:G26)</f>
        <v>121472.52982628952</v>
      </c>
      <c r="H27" s="88">
        <f t="shared" ref="H27:I27" si="0">SUM(H22:H26)</f>
        <v>126964.30326348133</v>
      </c>
      <c r="I27" s="88">
        <f t="shared" si="0"/>
        <v>132687.11088561075</v>
      </c>
      <c r="J27" s="72"/>
    </row>
    <row r="28" spans="3:19" x14ac:dyDescent="0.25">
      <c r="C28" s="70"/>
      <c r="D28" s="59"/>
      <c r="E28" s="59"/>
      <c r="F28" s="59"/>
      <c r="G28" s="59"/>
      <c r="H28" s="59"/>
      <c r="I28" s="59"/>
      <c r="J28" s="72"/>
    </row>
    <row r="29" spans="3:19" x14ac:dyDescent="0.25">
      <c r="C29" s="70"/>
      <c r="D29" s="130" t="s">
        <v>46</v>
      </c>
      <c r="E29" s="130"/>
      <c r="F29" s="130"/>
      <c r="G29" s="130"/>
      <c r="H29" s="130"/>
      <c r="I29" s="130"/>
      <c r="J29" s="72"/>
    </row>
    <row r="30" spans="3:19" x14ac:dyDescent="0.25">
      <c r="C30" s="70"/>
      <c r="D30" s="130"/>
      <c r="E30" s="130"/>
      <c r="F30" s="130"/>
      <c r="G30" s="130"/>
      <c r="H30" s="130"/>
      <c r="I30" s="130"/>
      <c r="J30" s="72"/>
    </row>
    <row r="31" spans="3:19" x14ac:dyDescent="0.25">
      <c r="C31" s="70"/>
      <c r="D31" s="71"/>
      <c r="E31" s="59"/>
      <c r="F31" s="59"/>
      <c r="G31" s="59"/>
      <c r="H31" s="59"/>
      <c r="I31" s="59"/>
      <c r="J31" s="72"/>
    </row>
    <row r="32" spans="3:19" x14ac:dyDescent="0.25">
      <c r="C32" s="70"/>
      <c r="D32" s="71" t="s">
        <v>50</v>
      </c>
      <c r="E32" s="59"/>
      <c r="I32" s="82">
        <f>+SUM(G27:I27)</f>
        <v>381123.94397538161</v>
      </c>
      <c r="J32" s="72"/>
    </row>
    <row r="33" spans="3:11" ht="15" customHeight="1" x14ac:dyDescent="0.25">
      <c r="C33" s="70"/>
      <c r="D33" s="84" t="s">
        <v>80</v>
      </c>
      <c r="E33" s="84"/>
      <c r="F33" s="84"/>
      <c r="G33" s="84"/>
      <c r="I33" s="94">
        <f>+Individual!N31</f>
        <v>1.1399999999999999</v>
      </c>
      <c r="J33" s="72"/>
    </row>
    <row r="34" spans="3:11" x14ac:dyDescent="0.25">
      <c r="C34" s="70"/>
      <c r="D34" s="71" t="s">
        <v>47</v>
      </c>
      <c r="E34" s="60"/>
      <c r="F34" s="59"/>
      <c r="G34" s="59"/>
      <c r="I34" s="83">
        <f>ROUND(I32*I33,0)</f>
        <v>434481</v>
      </c>
      <c r="J34" s="72"/>
    </row>
    <row r="35" spans="3:11" x14ac:dyDescent="0.25">
      <c r="C35" s="70"/>
      <c r="D35" s="71"/>
      <c r="E35" s="59"/>
      <c r="F35" s="59"/>
      <c r="G35" s="59"/>
      <c r="H35" s="59"/>
      <c r="I35" s="91">
        <f>ROUND(I34,0)</f>
        <v>434481</v>
      </c>
      <c r="J35" s="72"/>
    </row>
    <row r="36" spans="3:11" x14ac:dyDescent="0.25">
      <c r="C36" s="70"/>
      <c r="D36" s="104" t="s">
        <v>81</v>
      </c>
      <c r="E36" s="105"/>
      <c r="F36" s="106"/>
      <c r="G36" s="107"/>
      <c r="H36" s="108"/>
      <c r="I36" s="108"/>
      <c r="J36" s="72"/>
    </row>
    <row r="37" spans="3:11" x14ac:dyDescent="0.25">
      <c r="C37" s="70"/>
      <c r="D37" s="104" t="s">
        <v>82</v>
      </c>
      <c r="E37" s="105"/>
      <c r="F37" s="106"/>
      <c r="G37" s="109">
        <f>+'Loading and Discount'!F9</f>
        <v>0.15</v>
      </c>
      <c r="H37" s="108"/>
      <c r="I37" s="108"/>
      <c r="J37" s="72"/>
    </row>
    <row r="38" spans="3:11" x14ac:dyDescent="0.25">
      <c r="C38" s="70"/>
      <c r="D38" s="104" t="s">
        <v>64</v>
      </c>
      <c r="E38" s="107"/>
      <c r="F38" s="107"/>
      <c r="G38" s="110">
        <f>+'Loading and Discount'!C16</f>
        <v>0.12</v>
      </c>
      <c r="H38" s="107"/>
      <c r="I38" s="107"/>
      <c r="J38" s="72"/>
    </row>
    <row r="39" spans="3:11" x14ac:dyDescent="0.25">
      <c r="C39" s="70"/>
      <c r="D39" s="104" t="s">
        <v>83</v>
      </c>
      <c r="E39" s="105"/>
      <c r="F39" s="111"/>
      <c r="G39" s="112">
        <f>I34*(1-G37)*(1-G38)</f>
        <v>324991.788</v>
      </c>
      <c r="H39" s="108"/>
      <c r="I39" s="112" t="str">
        <f>"="&amp;$I$34&amp;" X (1 - "&amp;(G37*100)&amp;"%)"&amp;" X (1 - "&amp;(G38*100)&amp;"%)"</f>
        <v>=434481 X (1 - 15%) X (1 - 12%)</v>
      </c>
      <c r="J39" s="72"/>
    </row>
    <row r="40" spans="3:11" x14ac:dyDescent="0.25">
      <c r="C40" s="70"/>
      <c r="D40" s="107"/>
      <c r="E40" s="105"/>
      <c r="F40" s="106"/>
      <c r="G40" s="113">
        <f>ROUND(G39,0)</f>
        <v>324992</v>
      </c>
      <c r="H40" s="108"/>
      <c r="I40" s="107"/>
      <c r="J40" s="72"/>
    </row>
    <row r="41" spans="3:11" x14ac:dyDescent="0.25">
      <c r="C41" s="70"/>
      <c r="D41" s="104" t="s">
        <v>53</v>
      </c>
      <c r="E41" s="105"/>
      <c r="F41" s="106"/>
      <c r="G41" s="105"/>
      <c r="H41" s="108"/>
      <c r="I41" s="108"/>
      <c r="J41" s="72"/>
    </row>
    <row r="42" spans="3:11" x14ac:dyDescent="0.25">
      <c r="C42" s="70"/>
      <c r="D42" s="104" t="s">
        <v>52</v>
      </c>
      <c r="E42" s="107"/>
      <c r="F42" s="111"/>
      <c r="G42" s="114">
        <v>0.18</v>
      </c>
      <c r="H42" s="108"/>
      <c r="I42" s="108"/>
      <c r="J42" s="72"/>
    </row>
    <row r="43" spans="3:11" x14ac:dyDescent="0.25">
      <c r="C43" s="70"/>
      <c r="D43" s="108"/>
      <c r="E43" s="105"/>
      <c r="F43" s="106"/>
      <c r="G43" s="105"/>
      <c r="H43" s="108"/>
      <c r="I43" s="108"/>
      <c r="J43" s="72"/>
    </row>
    <row r="44" spans="3:11" x14ac:dyDescent="0.25">
      <c r="C44" s="70"/>
      <c r="D44" s="115" t="s">
        <v>84</v>
      </c>
      <c r="E44" s="108"/>
      <c r="F44" s="108"/>
      <c r="G44" s="112">
        <f>G39*(1+G42)</f>
        <v>383490.30984</v>
      </c>
      <c r="H44" s="108"/>
      <c r="I44" s="112" t="str">
        <f>"="&amp;G40&amp;" X (1 + "&amp;(G42*100)&amp;"%)"</f>
        <v>=324992 X (1 + 18%)</v>
      </c>
      <c r="J44" s="72"/>
    </row>
    <row r="45" spans="3:11" x14ac:dyDescent="0.25">
      <c r="C45" s="70"/>
      <c r="D45" s="59"/>
      <c r="E45" s="59"/>
      <c r="H45" s="59"/>
      <c r="I45" s="59"/>
      <c r="J45" s="72"/>
    </row>
    <row r="46" spans="3:11" x14ac:dyDescent="0.25">
      <c r="C46" s="70"/>
      <c r="D46" s="59"/>
      <c r="H46" s="59"/>
      <c r="I46" s="59"/>
      <c r="J46" s="72"/>
    </row>
    <row r="47" spans="3:11" ht="15.75" thickBot="1" x14ac:dyDescent="0.3">
      <c r="C47" s="74"/>
      <c r="D47" s="75"/>
      <c r="E47" s="75"/>
      <c r="F47" s="75"/>
      <c r="G47" s="75"/>
      <c r="H47" s="75"/>
      <c r="I47" s="75"/>
      <c r="J47" s="76"/>
    </row>
    <row r="48" spans="3:11" x14ac:dyDescent="0.25">
      <c r="K48" s="61"/>
    </row>
    <row r="50" spans="19:21" x14ac:dyDescent="0.25">
      <c r="S50" s="62"/>
      <c r="T50" s="53"/>
    </row>
    <row r="51" spans="19:21" x14ac:dyDescent="0.25">
      <c r="T51" s="53"/>
    </row>
    <row r="52" spans="19:21" x14ac:dyDescent="0.25">
      <c r="T52" s="53"/>
    </row>
    <row r="53" spans="19:21" x14ac:dyDescent="0.25">
      <c r="U53" s="53"/>
    </row>
  </sheetData>
  <mergeCells count="2">
    <mergeCell ref="D17:I18"/>
    <mergeCell ref="D29:I30"/>
  </mergeCells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Individual</vt:lpstr>
      <vt:lpstr>Customer Level Option</vt:lpstr>
      <vt:lpstr>Loading and Discount</vt:lpstr>
      <vt:lpstr>Example for illustration</vt:lpstr>
      <vt:lpstr>Individual!A1A10</vt:lpstr>
      <vt:lpstr>'Customer Level Option'!Print_Area</vt:lpstr>
      <vt:lpstr>'Example for illustration'!Print_Area</vt:lpstr>
      <vt:lpstr>Individual!Print_Area</vt:lpstr>
      <vt:lpstr>'Loading and Discount'!Print_Area</vt:lpstr>
      <vt:lpstr>Individual!Print_Titles</vt:lpstr>
    </vt:vector>
  </TitlesOfParts>
  <Company>Maxbupa Health Insurance Company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shivali.chopra</dc:creator>
  <cp:lastModifiedBy>Omkar Nitin Golegaonkar</cp:lastModifiedBy>
  <cp:lastPrinted>2015-11-04T05:48:13Z</cp:lastPrinted>
  <dcterms:created xsi:type="dcterms:W3CDTF">2014-01-17T05:58:51Z</dcterms:created>
  <dcterms:modified xsi:type="dcterms:W3CDTF">2022-02-07T07:06:16Z</dcterms:modified>
</cp:coreProperties>
</file>